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EGECON\2. Atas SRP\1. Atas UDESC\PE 1701.2025 SRP SGPE 16798.2025 - Coleta de Residuos - VIG. 08.12.2026 - [EDITANDO]\Planilha Global\"/>
    </mc:Choice>
  </mc:AlternateContent>
  <xr:revisionPtr revIDLastSave="0" documentId="13_ncr:1_{F2F3F743-0E46-419F-9E72-31A29103ECA9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Anexo II" sheetId="1" r:id="rId1"/>
    <sheet name="Planilha Ajustada" sheetId="2" r:id="rId2"/>
    <sheet name="Anexo da ATA" sheetId="3" r:id="rId3"/>
  </sheets>
  <definedNames>
    <definedName name="_xlnm.Print_Area" localSheetId="2">'Anexo da ATA'!$B$1:$P$26</definedName>
    <definedName name="_xlnm.Print_Area" localSheetId="0">'Anexo II'!$B$1:$O$26</definedName>
    <definedName name="_xlnm.Print_Area" localSheetId="1">'Planilha Ajustada'!$B$1:$P$25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23" i="2" l="1"/>
  <c r="J23" i="2"/>
  <c r="K23" i="2"/>
  <c r="L23" i="2"/>
  <c r="M23" i="2"/>
  <c r="N23" i="2"/>
  <c r="O23" i="2"/>
  <c r="I23" i="2"/>
  <c r="S23" i="3"/>
  <c r="R23" i="3"/>
  <c r="P23" i="3"/>
  <c r="R22" i="3"/>
  <c r="P22" i="3"/>
  <c r="R21" i="3"/>
  <c r="S21" i="3" s="1"/>
  <c r="P21" i="3"/>
  <c r="R20" i="3"/>
  <c r="P20" i="3"/>
  <c r="P19" i="3"/>
  <c r="R19" i="3" s="1"/>
  <c r="S19" i="3" s="1"/>
  <c r="R18" i="3"/>
  <c r="P18" i="3"/>
  <c r="P17" i="3"/>
  <c r="R17" i="3" s="1"/>
  <c r="S17" i="3" s="1"/>
  <c r="R16" i="3"/>
  <c r="P16" i="3"/>
  <c r="P15" i="3"/>
  <c r="R15" i="3" s="1"/>
  <c r="S15" i="3" s="1"/>
  <c r="R14" i="3"/>
  <c r="S14" i="3" s="1"/>
  <c r="P14" i="3"/>
  <c r="P13" i="3"/>
  <c r="R13" i="3" s="1"/>
  <c r="P12" i="3"/>
  <c r="R12" i="3" s="1"/>
  <c r="S12" i="3" s="1"/>
  <c r="P11" i="3"/>
  <c r="R11" i="3" s="1"/>
  <c r="P10" i="3"/>
  <c r="R10" i="3" s="1"/>
  <c r="P9" i="3"/>
  <c r="R9" i="3" s="1"/>
  <c r="P8" i="3"/>
  <c r="R8" i="3" s="1"/>
  <c r="P7" i="3"/>
  <c r="R7" i="3" s="1"/>
  <c r="R6" i="3"/>
  <c r="P6" i="3"/>
  <c r="P5" i="3"/>
  <c r="R5" i="3" s="1"/>
  <c r="P4" i="3"/>
  <c r="R4" i="3" s="1"/>
  <c r="P22" i="2"/>
  <c r="R22" i="2" s="1"/>
  <c r="S22" i="2" s="1"/>
  <c r="P21" i="2"/>
  <c r="R21" i="2" s="1"/>
  <c r="P20" i="2"/>
  <c r="R20" i="2" s="1"/>
  <c r="P19" i="2"/>
  <c r="R19" i="2" s="1"/>
  <c r="P18" i="2"/>
  <c r="R18" i="2" s="1"/>
  <c r="P17" i="2"/>
  <c r="R17" i="2" s="1"/>
  <c r="P16" i="2"/>
  <c r="R16" i="2" s="1"/>
  <c r="P15" i="2"/>
  <c r="R15" i="2" s="1"/>
  <c r="P14" i="2"/>
  <c r="R14" i="2" s="1"/>
  <c r="P13" i="2"/>
  <c r="R13" i="2" s="1"/>
  <c r="S13" i="2" s="1"/>
  <c r="P12" i="2"/>
  <c r="R12" i="2" s="1"/>
  <c r="P11" i="2"/>
  <c r="R11" i="2" s="1"/>
  <c r="P10" i="2"/>
  <c r="R10" i="2" s="1"/>
  <c r="P9" i="2"/>
  <c r="R9" i="2" s="1"/>
  <c r="P8" i="2"/>
  <c r="R8" i="2" s="1"/>
  <c r="P7" i="2"/>
  <c r="R7" i="2" s="1"/>
  <c r="P6" i="2"/>
  <c r="R6" i="2" s="1"/>
  <c r="P5" i="2"/>
  <c r="R5" i="2" s="1"/>
  <c r="P4" i="2"/>
  <c r="R4" i="2" s="1"/>
  <c r="R3" i="2"/>
  <c r="P3" i="2"/>
  <c r="R24" i="1"/>
  <c r="R23" i="1"/>
  <c r="R21" i="1"/>
  <c r="R19" i="1"/>
  <c r="R17" i="1"/>
  <c r="R15" i="1"/>
  <c r="R14" i="1"/>
  <c r="R12" i="1"/>
  <c r="R8" i="1"/>
  <c r="R4" i="1"/>
  <c r="O19" i="1"/>
  <c r="Q19" i="1" s="1"/>
  <c r="O20" i="1"/>
  <c r="Q20" i="1" s="1"/>
  <c r="O15" i="1"/>
  <c r="Q15" i="1" s="1"/>
  <c r="O16" i="1"/>
  <c r="Q16" i="1" s="1"/>
  <c r="S8" i="3" l="1"/>
  <c r="S4" i="3"/>
  <c r="S24" i="3" s="1"/>
  <c r="S18" i="2"/>
  <c r="S20" i="2"/>
  <c r="S11" i="2"/>
  <c r="S3" i="2"/>
  <c r="S16" i="2"/>
  <c r="S14" i="2"/>
  <c r="S7" i="2"/>
  <c r="O22" i="1"/>
  <c r="Q22" i="1" s="1"/>
  <c r="O21" i="1"/>
  <c r="Q21" i="1" s="1"/>
  <c r="O18" i="1"/>
  <c r="Q18" i="1" s="1"/>
  <c r="O17" i="1"/>
  <c r="Q17" i="1" s="1"/>
  <c r="S23" i="2" l="1"/>
  <c r="O23" i="1"/>
  <c r="Q23" i="1" s="1"/>
  <c r="O11" i="1"/>
  <c r="Q11" i="1" s="1"/>
  <c r="O10" i="1"/>
  <c r="Q10" i="1" s="1"/>
  <c r="O9" i="1"/>
  <c r="Q9" i="1" s="1"/>
  <c r="O8" i="1"/>
  <c r="Q8" i="1" s="1"/>
  <c r="O7" i="1" l="1"/>
  <c r="Q7" i="1" s="1"/>
  <c r="O5" i="1" l="1"/>
  <c r="Q5" i="1" s="1"/>
  <c r="O6" i="1"/>
  <c r="Q6" i="1" s="1"/>
  <c r="O12" i="1"/>
  <c r="Q12" i="1" s="1"/>
  <c r="O13" i="1"/>
  <c r="Q13" i="1" s="1"/>
  <c r="O14" i="1"/>
  <c r="Q14" i="1" s="1"/>
  <c r="O4" i="1"/>
  <c r="Q4" i="1" s="1"/>
</calcChain>
</file>

<file path=xl/sharedStrings.xml><?xml version="1.0" encoding="utf-8"?>
<sst xmlns="http://schemas.openxmlformats.org/spreadsheetml/2006/main" count="324" uniqueCount="77">
  <si>
    <t>ITEM</t>
  </si>
  <si>
    <t>Total</t>
  </si>
  <si>
    <t>Descrição</t>
  </si>
  <si>
    <t>Código NUC</t>
  </si>
  <si>
    <t>Detalhamento</t>
  </si>
  <si>
    <t xml:space="preserve">Grupo-classe </t>
  </si>
  <si>
    <t>Caçamba</t>
  </si>
  <si>
    <t>02-25</t>
  </si>
  <si>
    <t xml:space="preserve">Unidade </t>
  </si>
  <si>
    <t xml:space="preserve">Unidade de Compra </t>
  </si>
  <si>
    <t>CERES</t>
  </si>
  <si>
    <t>CESFI</t>
  </si>
  <si>
    <t xml:space="preserve">Após entrega das caçambas nos locais solicitados, as mesmas deverão permanecer no mínimo 3 dias úteis, após esse prazo poderão ser retiradas. </t>
  </si>
  <si>
    <t>ESAG</t>
  </si>
  <si>
    <t>FAED</t>
  </si>
  <si>
    <t>CEART</t>
  </si>
  <si>
    <t>CEFID</t>
  </si>
  <si>
    <t>LOTE</t>
  </si>
  <si>
    <t>339039.28</t>
  </si>
  <si>
    <t>M³</t>
  </si>
  <si>
    <t>Coleta</t>
  </si>
  <si>
    <t>Kg</t>
  </si>
  <si>
    <t>Litro</t>
  </si>
  <si>
    <t>Destinação final de lâmpadas fluorescentes e LED. Florianópolis/SC e Laguna</t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</si>
  <si>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A</t>
    </r>
    <r>
      <rPr>
        <sz val="12"/>
        <rFont val="Calibri"/>
        <family val="2"/>
      </rPr>
      <t xml:space="preserve">): tijolos, blocos, telhas, argamassa, concreto, areia e pedra. Capacidade da caçamba: 5m³. Incluindo a coleta, o transporte e a destinação final. CAMPUS I e CEFID - </t>
    </r>
    <r>
      <rPr>
        <b/>
        <sz val="12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</si>
  <si>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A)</t>
    </r>
    <r>
      <rPr>
        <sz val="12"/>
        <rFont val="Calibri"/>
        <family val="2"/>
      </rPr>
      <t xml:space="preserve">: tijolos, blocos, telhas, argamassa, concreto, areia e pedra. Capacidade da caçamba: 5m³. Incluindo a coleta, o transporte e a destinação final. </t>
    </r>
    <r>
      <rPr>
        <b/>
        <sz val="12"/>
        <rFont val="Calibri"/>
        <family val="2"/>
      </rPr>
      <t>Laguna/SC</t>
    </r>
  </si>
  <si>
    <r>
      <t xml:space="preserve">Coleta, transporte e tratamento de </t>
    </r>
    <r>
      <rPr>
        <b/>
        <sz val="12"/>
        <rFont val="Calibri"/>
        <family val="2"/>
      </rPr>
      <t>lâmpadas fluorescentes e LED</t>
    </r>
    <r>
      <rPr>
        <sz val="12"/>
        <rFont val="Calibri"/>
        <family val="2"/>
      </rPr>
      <t xml:space="preserve">. CAMPUS i, CEFID e CERES - </t>
    </r>
    <r>
      <rPr>
        <b/>
        <sz val="12"/>
        <rFont val="Calibri"/>
        <family val="2"/>
      </rPr>
      <t>Florianópolis/SC e Laguna/SC</t>
    </r>
  </si>
  <si>
    <r>
      <t xml:space="preserve">Locação de caçamba com tampa, para recolher </t>
    </r>
    <r>
      <rPr>
        <b/>
        <sz val="12"/>
        <rFont val="Calibri"/>
        <family val="2"/>
      </rPr>
      <t>resíduos sólidos - Classe IIA - Rejeitos</t>
    </r>
    <r>
      <rPr>
        <sz val="12"/>
        <rFont val="Calibri"/>
        <family val="2"/>
      </rPr>
      <t xml:space="preserve">. Capacidade da caçamba em metros cúbicos. Incluindo coleta, transporte e destinação final. </t>
    </r>
    <r>
      <rPr>
        <b/>
        <sz val="12"/>
        <rFont val="Calibri"/>
        <family val="2"/>
      </rPr>
      <t>Coleta 3x por semana</t>
    </r>
    <r>
      <rPr>
        <sz val="12"/>
        <rFont val="Calibri"/>
        <family val="2"/>
      </rPr>
      <t xml:space="preserve">. Será calculado o valor por caçamba ao final ao vencedor. </t>
    </r>
    <r>
      <rPr>
        <b/>
        <sz val="12"/>
        <rFont val="Calibri"/>
        <family val="2"/>
      </rPr>
      <t>Florianópolis/SC</t>
    </r>
  </si>
  <si>
    <r>
      <t xml:space="preserve">Coleta e transporte de </t>
    </r>
    <r>
      <rPr>
        <b/>
        <sz val="12"/>
        <rFont val="Calibri"/>
        <family val="2"/>
      </rPr>
      <t>produtos químicos. - Balneário Camboriú/SC</t>
    </r>
  </si>
  <si>
    <r>
      <t xml:space="preserve">Destinação final de </t>
    </r>
    <r>
      <rPr>
        <b/>
        <sz val="12"/>
        <rFont val="Calibri"/>
        <family val="2"/>
      </rPr>
      <t>produtos químicos. CESFI - Balneário Camboriú/SC</t>
    </r>
  </si>
  <si>
    <r>
      <t xml:space="preserve">Coleta e transporte de </t>
    </r>
    <r>
      <rPr>
        <b/>
        <sz val="12"/>
        <rFont val="Calibri"/>
        <family val="2"/>
      </rPr>
      <t>produtos químicos. Laguna/SC</t>
    </r>
  </si>
  <si>
    <r>
      <t>Destinação final de</t>
    </r>
    <r>
      <rPr>
        <b/>
        <sz val="12"/>
        <rFont val="Calibri"/>
        <family val="2"/>
      </rPr>
      <t xml:space="preserve"> produtos químicos. Laguna/SC</t>
    </r>
  </si>
  <si>
    <r>
      <t xml:space="preserve">Coleta e transporte de </t>
    </r>
    <r>
      <rPr>
        <b/>
        <sz val="12"/>
        <rFont val="Calibri"/>
        <family val="2"/>
      </rPr>
      <t>resíduo hospitalar</t>
    </r>
    <r>
      <rPr>
        <sz val="12"/>
        <rFont val="Calibri"/>
        <family val="2"/>
      </rPr>
      <t xml:space="preserve"> (materiais biológicos, contaminantes e perfuro cortantes).</t>
    </r>
    <r>
      <rPr>
        <b/>
        <sz val="12"/>
        <rFont val="Calibri"/>
        <family val="2"/>
      </rPr>
      <t xml:space="preserve"> Florianópolis/SC</t>
    </r>
  </si>
  <si>
    <r>
      <t xml:space="preserve">Destinação final de </t>
    </r>
    <r>
      <rPr>
        <b/>
        <sz val="12"/>
        <rFont val="Calibri"/>
        <family val="2"/>
      </rPr>
      <t>resíduo hospitalar</t>
    </r>
    <r>
      <rPr>
        <sz val="12"/>
        <rFont val="Calibri"/>
        <family val="2"/>
      </rPr>
      <t xml:space="preserve">. </t>
    </r>
    <r>
      <rPr>
        <b/>
        <sz val="12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</si>
  <si>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B)</t>
    </r>
    <r>
      <rPr>
        <sz val="12"/>
        <rFont val="Calibri"/>
        <family val="2"/>
      </rPr>
      <t>:</t>
    </r>
    <r>
      <rPr>
        <b/>
        <sz val="12"/>
        <rFont val="Calibri"/>
        <family val="2"/>
      </rPr>
      <t xml:space="preserve"> plásticos, papéis, papelões, metais, vidros, </t>
    </r>
    <r>
      <rPr>
        <b/>
        <u/>
        <sz val="12"/>
        <rFont val="Calibri"/>
        <family val="2"/>
      </rPr>
      <t>madeiras de obra</t>
    </r>
    <r>
      <rPr>
        <b/>
        <sz val="12"/>
        <rFont val="Calibri"/>
        <family val="2"/>
      </rPr>
      <t xml:space="preserve"> (exceto MDF, MDP e compensados), entre outros materiais recicláveis ou reutilizáveis</t>
    </r>
    <r>
      <rPr>
        <sz val="12"/>
        <rFont val="Calibri"/>
        <family val="2"/>
      </rPr>
      <t xml:space="preserve">. Capacidade da caçamba: 5m³. Incluindo a coleta, o transporte e a destinação final. CAMPUS I e CEFID - </t>
    </r>
    <r>
      <rPr>
        <b/>
        <sz val="12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</si>
  <si>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C)</t>
    </r>
    <r>
      <rPr>
        <sz val="12"/>
        <rFont val="Calibri"/>
        <family val="2"/>
      </rPr>
      <t>:</t>
    </r>
    <r>
      <rPr>
        <b/>
        <sz val="12"/>
        <rFont val="Calibri"/>
        <family val="2"/>
      </rPr>
      <t xml:space="preserve"> MDF, MDP e compensados</t>
    </r>
    <r>
      <rPr>
        <sz val="12"/>
        <rFont val="Calibri"/>
        <family val="2"/>
      </rPr>
      <t xml:space="preserve">. Capacidade da caçamba: 5m³. Incluindo a coleta, o transporte e a destinação final. CAMPUS I e CEFID - </t>
    </r>
    <r>
      <rPr>
        <b/>
        <sz val="12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</si>
  <si>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C)</t>
    </r>
    <r>
      <rPr>
        <sz val="12"/>
        <rFont val="Calibri"/>
        <family val="2"/>
      </rPr>
      <t xml:space="preserve">: </t>
    </r>
    <r>
      <rPr>
        <b/>
        <sz val="12"/>
        <rFont val="Calibri"/>
        <family val="2"/>
      </rPr>
      <t>Gesso, carpete, lã de vidro de isolamento acústico, forro mineral, entre outros que não possam ser reciclados ou recuperados</t>
    </r>
    <r>
      <rPr>
        <sz val="12"/>
        <rFont val="Calibri"/>
        <family val="2"/>
      </rPr>
      <t xml:space="preserve">. Capacidade da caçamba: 5m³. Incluindo a coleta, o transporte e a destinação final. CAMPUS I e CEFID - </t>
    </r>
    <r>
      <rPr>
        <b/>
        <sz val="12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</si>
  <si>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B)</t>
    </r>
    <r>
      <rPr>
        <sz val="12"/>
        <rFont val="Calibri"/>
        <family val="2"/>
      </rPr>
      <t>:</t>
    </r>
    <r>
      <rPr>
        <b/>
        <sz val="12"/>
        <rFont val="Calibri"/>
        <family val="2"/>
      </rPr>
      <t xml:space="preserve"> plásticos, papéis, papelões, metais, vidros,</t>
    </r>
    <r>
      <rPr>
        <b/>
        <u/>
        <sz val="12"/>
        <rFont val="Calibri"/>
        <family val="2"/>
      </rPr>
      <t xml:space="preserve"> madeiras de obra</t>
    </r>
    <r>
      <rPr>
        <b/>
        <sz val="12"/>
        <rFont val="Calibri"/>
        <family val="2"/>
      </rPr>
      <t xml:space="preserve"> (exceto MDF, MDP e compensados), entre outros materiais recicláveis ou reutilizáveis</t>
    </r>
    <r>
      <rPr>
        <sz val="12"/>
        <rFont val="Calibri"/>
        <family val="2"/>
      </rPr>
      <t xml:space="preserve">. Capacidade da caçamba: 5m³. Incluindo a coleta, o transporte e a destinação final. </t>
    </r>
    <r>
      <rPr>
        <b/>
        <sz val="12"/>
        <rFont val="Calibri"/>
        <family val="2"/>
      </rPr>
      <t>Laguna/SC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</si>
  <si>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C)</t>
    </r>
    <r>
      <rPr>
        <sz val="12"/>
        <rFont val="Calibri"/>
        <family val="2"/>
      </rPr>
      <t xml:space="preserve">: </t>
    </r>
    <r>
      <rPr>
        <b/>
        <sz val="12"/>
        <rFont val="Calibri"/>
        <family val="2"/>
      </rPr>
      <t>MDF, MDP e compensados.</t>
    </r>
    <r>
      <rPr>
        <sz val="12"/>
        <rFont val="Calibri"/>
        <family val="2"/>
      </rPr>
      <t xml:space="preserve"> Capacidade da caçamba: 5m³. Incluindo a coleta, o transporte e a destinação final. </t>
    </r>
    <r>
      <rPr>
        <b/>
        <sz val="12"/>
        <rFont val="Calibri"/>
        <family val="2"/>
      </rPr>
      <t>Laguna/SC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</si>
  <si>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C): Gesso, carpete, lã de vidro de isolamento acústico, forro mineral, entre outros que não possam ser reciclados ou recuperados.</t>
    </r>
    <r>
      <rPr>
        <sz val="12"/>
        <rFont val="Calibri"/>
        <family val="2"/>
      </rPr>
      <t xml:space="preserve"> Capacidade da caçamba: 5m³. Incluindo a coleta, o transporte e a destinação final. </t>
    </r>
    <r>
      <rPr>
        <b/>
        <sz val="12"/>
        <rFont val="Calibri"/>
        <family val="2"/>
      </rPr>
      <t>Laguna/SC</t>
    </r>
  </si>
  <si>
    <r>
      <t xml:space="preserve">Coleta, transporte, tratamento e destino final de </t>
    </r>
    <r>
      <rPr>
        <b/>
        <sz val="12"/>
        <rFont val="Calibri"/>
        <family val="2"/>
      </rPr>
      <t>resíduos biológicos – Grupo A1 – resíduos de animais de experimentação</t>
    </r>
    <r>
      <rPr>
        <sz val="12"/>
        <rFont val="Calibri"/>
        <family val="2"/>
      </rPr>
      <t>, tais como fezes, urina e carcaças de roedores. (até 2 sacos de resíduos de fezes e urina e 1 saco de carcaça por coleta). Coletas com sacos de até 30 litros. Florianópolis/SC</t>
    </r>
  </si>
  <si>
    <t>Quant.</t>
  </si>
  <si>
    <r>
      <t xml:space="preserve">Coleta e transporte de </t>
    </r>
    <r>
      <rPr>
        <b/>
        <sz val="12"/>
        <rFont val="Calibri"/>
        <family val="2"/>
      </rPr>
      <t>resíduo hospitalar</t>
    </r>
    <r>
      <rPr>
        <sz val="12"/>
        <rFont val="Calibri"/>
        <family val="2"/>
      </rPr>
      <t xml:space="preserve"> (materiais biológicos, contaminantes e perfuro cortantes). </t>
    </r>
    <r>
      <rPr>
        <b/>
        <sz val="12"/>
        <rFont val="Calibri"/>
        <family val="2"/>
      </rPr>
      <t>Laguna/SC</t>
    </r>
  </si>
  <si>
    <r>
      <t xml:space="preserve">Destinação final de </t>
    </r>
    <r>
      <rPr>
        <b/>
        <sz val="12"/>
        <rFont val="Calibri"/>
        <family val="2"/>
      </rPr>
      <t>resíduo hospitalar. Laguna/SC</t>
    </r>
  </si>
  <si>
    <t xml:space="preserve">Anexo II - Planilha de Itens </t>
  </si>
  <si>
    <t>Preço Máximo Unitario</t>
  </si>
  <si>
    <t>Preço Máximo Total</t>
  </si>
  <si>
    <t>Total por Lote</t>
  </si>
  <si>
    <t>REITORIA</t>
  </si>
  <si>
    <t>Empresa</t>
  </si>
  <si>
    <t>BROOKS AMBIENTAL EIRELI - CNPJ 03.938.048/0001-33</t>
  </si>
  <si>
    <t>GETECMA - GESTÃO E TECNOLOGIA EM MEIO AMBIENTE LTDA - EPP - CNPJ 10.353.830/0001-56</t>
  </si>
  <si>
    <t>ECOEFICIENCIA SOLUCOES AMBIENTAIS LTDA - CNPJ 05.608.332/0001-77</t>
  </si>
  <si>
    <t>SERVIOESTE SERVICOS E TRANSPORTE LTDA - CNPJ 85.363.059/0001-05</t>
  </si>
  <si>
    <t>Anexo da ATA ARP</t>
  </si>
  <si>
    <t>Planilha Ajustada</t>
  </si>
  <si>
    <t>TOTAIS (CENTROS):</t>
  </si>
  <si>
    <t>Unid.</t>
  </si>
  <si>
    <r>
      <t xml:space="preserve">Locação de caçamba estacionária para recolher </t>
    </r>
    <r>
      <rPr>
        <b/>
        <sz val="11"/>
        <rFont val="Calibri"/>
        <family val="2"/>
      </rPr>
      <t>resíduos da construção civil (Classe A</t>
    </r>
    <r>
      <rPr>
        <sz val="11"/>
        <rFont val="Calibri"/>
        <family val="2"/>
      </rPr>
      <t xml:space="preserve">): tijolos, blocos, telhas, argamassa, concreto, areia e pedra. Capacidade da caçamba: 5m³. Incluindo a coleta, o transporte e a destinação final. CAMPUS I e CEFID - </t>
    </r>
    <r>
      <rPr>
        <b/>
        <sz val="11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</si>
  <si>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1"/>
        <rFont val="Calibri"/>
        <family val="2"/>
      </rPr>
      <t>resíduos da construção civil (Classe B)</t>
    </r>
    <r>
      <rPr>
        <sz val="11"/>
        <rFont val="Calibri"/>
        <family val="2"/>
      </rPr>
      <t>:</t>
    </r>
    <r>
      <rPr>
        <b/>
        <sz val="11"/>
        <rFont val="Calibri"/>
        <family val="2"/>
      </rPr>
      <t xml:space="preserve"> plásticos, papéis, papelões, metais, vidros, </t>
    </r>
    <r>
      <rPr>
        <b/>
        <u/>
        <sz val="11"/>
        <rFont val="Calibri"/>
        <family val="2"/>
      </rPr>
      <t>madeiras de obra</t>
    </r>
    <r>
      <rPr>
        <b/>
        <sz val="11"/>
        <rFont val="Calibri"/>
        <family val="2"/>
      </rPr>
      <t xml:space="preserve"> (exceto MDF, MDP e compensados), entre outros materiais recicláveis ou reutilizáveis</t>
    </r>
    <r>
      <rPr>
        <sz val="11"/>
        <rFont val="Calibri"/>
        <family val="2"/>
      </rPr>
      <t xml:space="preserve">. Capacidade da caçamba: 5m³. Incluindo a coleta, o transporte e a destinação final. CAMPUS I e CEFID - </t>
    </r>
    <r>
      <rPr>
        <b/>
        <sz val="11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</si>
  <si>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1"/>
        <rFont val="Calibri"/>
        <family val="2"/>
      </rPr>
      <t>resíduos da construção civil (Classe C)</t>
    </r>
    <r>
      <rPr>
        <sz val="11"/>
        <rFont val="Calibri"/>
        <family val="2"/>
      </rPr>
      <t>:</t>
    </r>
    <r>
      <rPr>
        <b/>
        <sz val="11"/>
        <rFont val="Calibri"/>
        <family val="2"/>
      </rPr>
      <t xml:space="preserve"> MDF, MDP e compensados</t>
    </r>
    <r>
      <rPr>
        <sz val="11"/>
        <rFont val="Calibri"/>
        <family val="2"/>
      </rPr>
      <t xml:space="preserve">. Capacidade da caçamba: 5m³. Incluindo a coleta, o transporte e a destinação final. CAMPUS I e CEFID - </t>
    </r>
    <r>
      <rPr>
        <b/>
        <sz val="11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</si>
  <si>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1"/>
        <rFont val="Calibri"/>
        <family val="2"/>
      </rPr>
      <t>resíduos da construção civil (Classe C)</t>
    </r>
    <r>
      <rPr>
        <sz val="11"/>
        <rFont val="Calibri"/>
        <family val="2"/>
      </rPr>
      <t xml:space="preserve">: </t>
    </r>
    <r>
      <rPr>
        <b/>
        <sz val="11"/>
        <rFont val="Calibri"/>
        <family val="2"/>
      </rPr>
      <t>Gesso, carpete, lã de vidro de isolamento acústico, forro mineral, entre outros que não possam ser reciclados ou recuperados</t>
    </r>
    <r>
      <rPr>
        <sz val="11"/>
        <rFont val="Calibri"/>
        <family val="2"/>
      </rPr>
      <t xml:space="preserve">. Capacidade da caçamba: 5m³. Incluindo a coleta, o transporte e a destinação final. CAMPUS I e CEFID - </t>
    </r>
    <r>
      <rPr>
        <b/>
        <sz val="11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</si>
  <si>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1"/>
        <rFont val="Calibri"/>
        <family val="2"/>
      </rPr>
      <t>resíduos da construção civil (Classe A)</t>
    </r>
    <r>
      <rPr>
        <sz val="11"/>
        <rFont val="Calibri"/>
        <family val="2"/>
      </rPr>
      <t xml:space="preserve">: tijolos, blocos, telhas, argamassa, concreto, areia e pedra. Capacidade da caçamba: 5m³. Incluindo a coleta, o transporte e a destinação final. </t>
    </r>
    <r>
      <rPr>
        <b/>
        <sz val="11"/>
        <rFont val="Calibri"/>
        <family val="2"/>
      </rPr>
      <t>Laguna/SC</t>
    </r>
  </si>
  <si>
    <r>
      <t xml:space="preserve">Locação de caçamba estacionária para recolher </t>
    </r>
    <r>
      <rPr>
        <b/>
        <sz val="11"/>
        <rFont val="Calibri"/>
        <family val="2"/>
      </rPr>
      <t>resíduos da construção civil (Classe B)</t>
    </r>
    <r>
      <rPr>
        <sz val="11"/>
        <rFont val="Calibri"/>
        <family val="2"/>
      </rPr>
      <t>:</t>
    </r>
    <r>
      <rPr>
        <b/>
        <sz val="11"/>
        <rFont val="Calibri"/>
        <family val="2"/>
      </rPr>
      <t xml:space="preserve"> plásticos, papéis, papelões, metais, vidros,</t>
    </r>
    <r>
      <rPr>
        <b/>
        <u/>
        <sz val="11"/>
        <rFont val="Calibri"/>
        <family val="2"/>
      </rPr>
      <t xml:space="preserve"> madeiras de obra</t>
    </r>
    <r>
      <rPr>
        <b/>
        <sz val="11"/>
        <rFont val="Calibri"/>
        <family val="2"/>
      </rPr>
      <t xml:space="preserve"> (exceto MDF, MDP e compensados), entre outros materiais recicláveis ou reutilizáveis</t>
    </r>
    <r>
      <rPr>
        <sz val="11"/>
        <rFont val="Calibri"/>
        <family val="2"/>
      </rPr>
      <t xml:space="preserve">. Capacidade da caçamba: 5m³. Incluindo a coleta, o transporte e a destinação final. </t>
    </r>
    <r>
      <rPr>
        <b/>
        <sz val="11"/>
        <rFont val="Calibri"/>
        <family val="2"/>
      </rPr>
      <t>Laguna/SC</t>
    </r>
  </si>
  <si>
    <r>
      <t xml:space="preserve">Locação de caçamba estacionária para recolher </t>
    </r>
    <r>
      <rPr>
        <b/>
        <sz val="11"/>
        <rFont val="Calibri"/>
        <family val="2"/>
      </rPr>
      <t>resíduos da construção civil (Classe C)</t>
    </r>
    <r>
      <rPr>
        <sz val="11"/>
        <rFont val="Calibri"/>
        <family val="2"/>
      </rPr>
      <t xml:space="preserve">: </t>
    </r>
    <r>
      <rPr>
        <b/>
        <sz val="11"/>
        <rFont val="Calibri"/>
        <family val="2"/>
      </rPr>
      <t>MDF, MDP e compensados.</t>
    </r>
    <r>
      <rPr>
        <sz val="11"/>
        <rFont val="Calibri"/>
        <family val="2"/>
      </rPr>
      <t xml:space="preserve"> Capacidade da caçamba: 5m³. Incluindo a coleta, o transporte e a destinação final. </t>
    </r>
    <r>
      <rPr>
        <b/>
        <sz val="11"/>
        <rFont val="Calibri"/>
        <family val="2"/>
      </rPr>
      <t>Laguna/SC</t>
    </r>
  </si>
  <si>
    <r>
      <t xml:space="preserve">Locação de caçamba estacionária para recolher </t>
    </r>
    <r>
      <rPr>
        <b/>
        <sz val="11"/>
        <rFont val="Calibri"/>
        <family val="2"/>
      </rPr>
      <t>resíduos da construção civil (Classe C): Gesso, carpete, lã de vidro de isolamento acústico, forro mineral, entre outros que não possam ser reciclados ou recuperados.</t>
    </r>
    <r>
      <rPr>
        <sz val="11"/>
        <rFont val="Calibri"/>
        <family val="2"/>
      </rPr>
      <t xml:space="preserve"> Capacidade da caçamba: 5m³. Incluindo a coleta, o transporte e a destinação final. </t>
    </r>
    <r>
      <rPr>
        <b/>
        <sz val="11"/>
        <rFont val="Calibri"/>
        <family val="2"/>
      </rPr>
      <t>Laguna/SC</t>
    </r>
  </si>
  <si>
    <r>
      <t xml:space="preserve">Coleta, transporte e tratamento de </t>
    </r>
    <r>
      <rPr>
        <b/>
        <sz val="11"/>
        <rFont val="Calibri"/>
        <family val="2"/>
      </rPr>
      <t>lâmpadas fluorescentes e LED</t>
    </r>
    <r>
      <rPr>
        <sz val="11"/>
        <rFont val="Calibri"/>
        <family val="2"/>
      </rPr>
      <t xml:space="preserve">. CAMPUS i, CEFID e CERES - </t>
    </r>
    <r>
      <rPr>
        <b/>
        <sz val="11"/>
        <rFont val="Calibri"/>
        <family val="2"/>
      </rPr>
      <t>Florianópolis/SC e Laguna/SC</t>
    </r>
  </si>
  <si>
    <r>
      <t xml:space="preserve">Locação de caçamba com tampa, para recolher </t>
    </r>
    <r>
      <rPr>
        <b/>
        <sz val="11"/>
        <rFont val="Calibri"/>
        <family val="2"/>
      </rPr>
      <t>resíduos sólidos - Classe IIA - Rejeitos</t>
    </r>
    <r>
      <rPr>
        <sz val="11"/>
        <rFont val="Calibri"/>
        <family val="2"/>
      </rPr>
      <t xml:space="preserve">. Capacidade da caçamba em metros cúbicos. Incluindo coleta, transporte e destinação final. </t>
    </r>
    <r>
      <rPr>
        <b/>
        <sz val="11"/>
        <rFont val="Calibri"/>
        <family val="2"/>
      </rPr>
      <t>Coleta 3x por semana</t>
    </r>
    <r>
      <rPr>
        <sz val="11"/>
        <rFont val="Calibri"/>
        <family val="2"/>
      </rPr>
      <t xml:space="preserve">. Será calculado o valor por caçamba ao final ao vencedor. </t>
    </r>
    <r>
      <rPr>
        <b/>
        <sz val="11"/>
        <rFont val="Calibri"/>
        <family val="2"/>
      </rPr>
      <t>Florianópolis/SC</t>
    </r>
  </si>
  <si>
    <r>
      <t xml:space="preserve">Coleta e transporte de </t>
    </r>
    <r>
      <rPr>
        <b/>
        <sz val="11"/>
        <rFont val="Calibri"/>
        <family val="2"/>
      </rPr>
      <t>produtos químicos. - Balneário Camboriú/SC</t>
    </r>
  </si>
  <si>
    <r>
      <t xml:space="preserve">Destinação final de </t>
    </r>
    <r>
      <rPr>
        <b/>
        <sz val="11"/>
        <rFont val="Calibri"/>
        <family val="2"/>
      </rPr>
      <t>produtos químicos. CESFI - Balneário Camboriú/SC</t>
    </r>
  </si>
  <si>
    <r>
      <t xml:space="preserve">Coleta e transporte de </t>
    </r>
    <r>
      <rPr>
        <b/>
        <sz val="11"/>
        <rFont val="Calibri"/>
        <family val="2"/>
      </rPr>
      <t>produtos químicos. Laguna/SC</t>
    </r>
  </si>
  <si>
    <r>
      <t>Destinação final de</t>
    </r>
    <r>
      <rPr>
        <b/>
        <sz val="11"/>
        <rFont val="Calibri"/>
        <family val="2"/>
      </rPr>
      <t xml:space="preserve"> produtos químicos. Laguna/SC</t>
    </r>
  </si>
  <si>
    <r>
      <t xml:space="preserve">Coleta e transporte de </t>
    </r>
    <r>
      <rPr>
        <b/>
        <sz val="11"/>
        <rFont val="Calibri"/>
        <family val="2"/>
      </rPr>
      <t>resíduo hospitalar</t>
    </r>
    <r>
      <rPr>
        <sz val="11"/>
        <rFont val="Calibri"/>
        <family val="2"/>
      </rPr>
      <t xml:space="preserve"> (materiais biológicos, contaminantes e perfuro cortantes).</t>
    </r>
    <r>
      <rPr>
        <b/>
        <sz val="11"/>
        <rFont val="Calibri"/>
        <family val="2"/>
      </rPr>
      <t xml:space="preserve"> Florianópolis/SC</t>
    </r>
  </si>
  <si>
    <r>
      <t xml:space="preserve">Destinação final de </t>
    </r>
    <r>
      <rPr>
        <b/>
        <sz val="11"/>
        <rFont val="Calibri"/>
        <family val="2"/>
      </rPr>
      <t>resíduo hospitalar</t>
    </r>
    <r>
      <rPr>
        <sz val="11"/>
        <rFont val="Calibri"/>
        <family val="2"/>
      </rPr>
      <t xml:space="preserve">. </t>
    </r>
    <r>
      <rPr>
        <b/>
        <sz val="11"/>
        <rFont val="Calibri"/>
        <family val="2"/>
      </rPr>
      <t>Florianópolis/SC</t>
    </r>
  </si>
  <si>
    <r>
      <t xml:space="preserve">Coleta e transporte de </t>
    </r>
    <r>
      <rPr>
        <b/>
        <sz val="11"/>
        <rFont val="Calibri"/>
        <family val="2"/>
      </rPr>
      <t>resíduo hospitalar</t>
    </r>
    <r>
      <rPr>
        <sz val="11"/>
        <rFont val="Calibri"/>
        <family val="2"/>
      </rPr>
      <t xml:space="preserve"> (materiais biológicos, contaminantes e perfuro cortantes). </t>
    </r>
    <r>
      <rPr>
        <b/>
        <sz val="11"/>
        <rFont val="Calibri"/>
        <family val="2"/>
      </rPr>
      <t>Laguna/SC</t>
    </r>
  </si>
  <si>
    <r>
      <t xml:space="preserve">Destinação final de </t>
    </r>
    <r>
      <rPr>
        <b/>
        <sz val="11"/>
        <rFont val="Calibri"/>
        <family val="2"/>
      </rPr>
      <t>resíduo hospitalar. Laguna/SC</t>
    </r>
  </si>
  <si>
    <r>
      <t xml:space="preserve">Coleta, transporte, tratamento e destino final de </t>
    </r>
    <r>
      <rPr>
        <b/>
        <sz val="11"/>
        <rFont val="Calibri"/>
        <family val="2"/>
      </rPr>
      <t>resíduos biológicos – Grupo A1 – resíduos de animais de experimentação</t>
    </r>
    <r>
      <rPr>
        <sz val="11"/>
        <rFont val="Calibri"/>
        <family val="2"/>
      </rPr>
      <t>, tais como fezes, urina e carcaças de roedores. (até 2 sacos de resíduos de fezes e urina e 1 saco de carcaça por coleta). Coletas com sacos de até 30 litros. Florianópolis/SC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</si>
</sst>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0.0%"/>
    <numFmt numFmtId="167" formatCode="&quot;R$&quot;\ #,##0.00"/>
  </numFmts>
  <fonts count="23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</font>
    <font>
      <b/>
      <u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3" fillId="0" borderId="0"/>
    <xf numFmtId="44" fontId="4" fillId="0" borderId="0" applyFont="0" applyFill="0" applyBorder="0" applyAlignment="0" applyProtection="0"/>
  </cellStyleXfs>
  <cellXfs count="126">
    <xf numFmtId="0" fontId="0" fillId="0" borderId="0" xfId="0"/>
    <xf numFmtId="164" fontId="2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3" fillId="4" borderId="5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165" fontId="12" fillId="5" borderId="7" xfId="0" applyNumberFormat="1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left" vertical="top" wrapText="1"/>
    </xf>
    <xf numFmtId="164" fontId="2" fillId="4" borderId="5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 wrapText="1"/>
    </xf>
    <xf numFmtId="167" fontId="5" fillId="0" borderId="5" xfId="0" applyNumberFormat="1" applyFont="1" applyBorder="1" applyAlignment="1">
      <alignment horizontal="center"/>
    </xf>
    <xf numFmtId="44" fontId="0" fillId="0" borderId="5" xfId="0" applyNumberFormat="1" applyBorder="1"/>
    <xf numFmtId="44" fontId="3" fillId="4" borderId="3" xfId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4" fontId="3" fillId="0" borderId="3" xfId="1" applyFont="1" applyFill="1" applyBorder="1" applyAlignment="1">
      <alignment horizontal="center" vertical="center"/>
    </xf>
    <xf numFmtId="164" fontId="2" fillId="6" borderId="5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44" fontId="3" fillId="6" borderId="3" xfId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4" fontId="3" fillId="0" borderId="2" xfId="1" applyFont="1" applyFill="1" applyBorder="1" applyAlignment="1">
      <alignment horizontal="center" vertical="center"/>
    </xf>
    <xf numFmtId="0" fontId="2" fillId="6" borderId="5" xfId="3" applyFont="1" applyFill="1" applyBorder="1" applyAlignment="1">
      <alignment horizontal="left" vertical="top" wrapText="1"/>
    </xf>
    <xf numFmtId="0" fontId="2" fillId="0" borderId="5" xfId="3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44" fontId="3" fillId="6" borderId="5" xfId="1" applyFont="1" applyFill="1" applyBorder="1" applyAlignment="1">
      <alignment horizontal="center" vertical="center"/>
    </xf>
    <xf numFmtId="44" fontId="3" fillId="6" borderId="2" xfId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0" fontId="2" fillId="4" borderId="5" xfId="3" applyFont="1" applyFill="1" applyBorder="1" applyAlignment="1">
      <alignment horizontal="left" vertical="top" wrapText="1"/>
    </xf>
    <xf numFmtId="164" fontId="2" fillId="4" borderId="5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44" fontId="3" fillId="4" borderId="5" xfId="1" applyFont="1" applyFill="1" applyBorder="1" applyAlignment="1">
      <alignment horizontal="center" vertical="center"/>
    </xf>
    <xf numFmtId="44" fontId="3" fillId="4" borderId="2" xfId="1" applyFont="1" applyFill="1" applyBorder="1" applyAlignment="1">
      <alignment horizontal="center" vertical="center"/>
    </xf>
    <xf numFmtId="44" fontId="3" fillId="0" borderId="3" xfId="1" applyFont="1" applyFill="1" applyBorder="1" applyAlignment="1">
      <alignment horizontal="center" vertical="center"/>
    </xf>
    <xf numFmtId="44" fontId="3" fillId="4" borderId="3" xfId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44" fontId="3" fillId="0" borderId="3" xfId="1" applyFont="1" applyFill="1" applyBorder="1" applyAlignment="1">
      <alignment horizontal="center" vertical="center"/>
    </xf>
    <xf numFmtId="44" fontId="3" fillId="4" borderId="3" xfId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wrapText="1"/>
    </xf>
    <xf numFmtId="0" fontId="0" fillId="0" borderId="0" xfId="0" applyAlignment="1">
      <alignment wrapText="1"/>
    </xf>
    <xf numFmtId="0" fontId="5" fillId="6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165" fontId="8" fillId="3" borderId="4" xfId="0" applyNumberFormat="1" applyFont="1" applyFill="1" applyBorder="1" applyAlignment="1">
      <alignment horizontal="center" vertical="center" wrapText="1"/>
    </xf>
    <xf numFmtId="165" fontId="8" fillId="3" borderId="5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4" fontId="3" fillId="4" borderId="3" xfId="1" applyFont="1" applyFill="1" applyBorder="1" applyAlignment="1">
      <alignment horizontal="center" vertical="center"/>
    </xf>
    <xf numFmtId="44" fontId="3" fillId="4" borderId="8" xfId="1" applyFont="1" applyFill="1" applyBorder="1" applyAlignment="1">
      <alignment horizontal="center" vertical="center"/>
    </xf>
    <xf numFmtId="44" fontId="3" fillId="4" borderId="4" xfId="1" applyFont="1" applyFill="1" applyBorder="1" applyAlignment="1">
      <alignment horizontal="center" vertical="center"/>
    </xf>
    <xf numFmtId="44" fontId="3" fillId="0" borderId="3" xfId="1" applyFont="1" applyFill="1" applyBorder="1" applyAlignment="1">
      <alignment horizontal="center" vertical="center"/>
    </xf>
    <xf numFmtId="44" fontId="3" fillId="0" borderId="8" xfId="1" applyFont="1" applyFill="1" applyBorder="1" applyAlignment="1">
      <alignment horizontal="center" vertical="center"/>
    </xf>
    <xf numFmtId="44" fontId="3" fillId="0" borderId="4" xfId="1" applyFont="1" applyFill="1" applyBorder="1" applyAlignment="1">
      <alignment horizontal="center" vertical="center"/>
    </xf>
    <xf numFmtId="44" fontId="3" fillId="6" borderId="3" xfId="1" applyFont="1" applyFill="1" applyBorder="1" applyAlignment="1">
      <alignment horizontal="center" vertical="center"/>
    </xf>
    <xf numFmtId="44" fontId="3" fillId="6" borderId="4" xfId="1" applyFont="1" applyFill="1" applyBorder="1" applyAlignment="1">
      <alignment horizontal="center" vertical="center"/>
    </xf>
    <xf numFmtId="165" fontId="8" fillId="3" borderId="3" xfId="0" applyNumberFormat="1" applyFont="1" applyFill="1" applyBorder="1" applyAlignment="1">
      <alignment horizontal="center" vertical="center"/>
    </xf>
    <xf numFmtId="165" fontId="8" fillId="3" borderId="4" xfId="0" applyNumberFormat="1" applyFont="1" applyFill="1" applyBorder="1" applyAlignment="1">
      <alignment horizontal="center" vertical="center"/>
    </xf>
    <xf numFmtId="166" fontId="1" fillId="3" borderId="3" xfId="2" applyNumberFormat="1" applyFont="1" applyFill="1" applyBorder="1" applyAlignment="1">
      <alignment horizontal="center" vertical="center" wrapText="1"/>
    </xf>
    <xf numFmtId="166" fontId="1" fillId="3" borderId="4" xfId="2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top"/>
    </xf>
    <xf numFmtId="165" fontId="12" fillId="5" borderId="7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165" fontId="8" fillId="3" borderId="3" xfId="0" applyNumberFormat="1" applyFont="1" applyFill="1" applyBorder="1" applyAlignment="1">
      <alignment vertical="center" wrapText="1"/>
    </xf>
    <xf numFmtId="165" fontId="16" fillId="3" borderId="3" xfId="0" applyNumberFormat="1" applyFont="1" applyFill="1" applyBorder="1" applyAlignment="1">
      <alignment vertical="center" wrapText="1"/>
    </xf>
    <xf numFmtId="165" fontId="8" fillId="3" borderId="3" xfId="0" applyNumberFormat="1" applyFont="1" applyFill="1" applyBorder="1" applyAlignment="1">
      <alignment vertical="center"/>
    </xf>
    <xf numFmtId="166" fontId="1" fillId="3" borderId="3" xfId="2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/>
    </xf>
    <xf numFmtId="164" fontId="3" fillId="4" borderId="5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3" fillId="4" borderId="5" xfId="3" applyFont="1" applyFill="1" applyBorder="1" applyAlignment="1">
      <alignment horizontal="left" vertical="top" wrapText="1"/>
    </xf>
    <xf numFmtId="0" fontId="3" fillId="0" borderId="5" xfId="3" applyFont="1" applyFill="1" applyBorder="1" applyAlignment="1">
      <alignment horizontal="left" vertical="top" wrapText="1"/>
    </xf>
    <xf numFmtId="164" fontId="3" fillId="4" borderId="5" xfId="0" applyNumberFormat="1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 wrapText="1"/>
    </xf>
    <xf numFmtId="0" fontId="0" fillId="0" borderId="0" xfId="0" applyFont="1"/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 wrapText="1"/>
    </xf>
    <xf numFmtId="165" fontId="18" fillId="0" borderId="0" xfId="0" applyNumberFormat="1" applyFont="1" applyAlignment="1">
      <alignment horizontal="center" vertical="top"/>
    </xf>
    <xf numFmtId="165" fontId="18" fillId="0" borderId="0" xfId="0" applyNumberFormat="1" applyFont="1" applyAlignment="1">
      <alignment horizontal="center"/>
    </xf>
    <xf numFmtId="165" fontId="21" fillId="0" borderId="0" xfId="0" applyNumberFormat="1" applyFont="1" applyAlignment="1">
      <alignment horizontal="right"/>
    </xf>
    <xf numFmtId="165" fontId="19" fillId="0" borderId="0" xfId="0" applyNumberFormat="1" applyFont="1" applyAlignment="1">
      <alignment horizontal="center"/>
    </xf>
    <xf numFmtId="0" fontId="22" fillId="0" borderId="0" xfId="0" applyFont="1"/>
    <xf numFmtId="165" fontId="15" fillId="3" borderId="5" xfId="0" applyNumberFormat="1" applyFont="1" applyFill="1" applyBorder="1" applyAlignment="1">
      <alignment horizontal="center"/>
    </xf>
    <xf numFmtId="167" fontId="15" fillId="3" borderId="5" xfId="0" applyNumberFormat="1" applyFont="1" applyFill="1" applyBorder="1" applyAlignment="1">
      <alignment horizontal="center"/>
    </xf>
    <xf numFmtId="44" fontId="15" fillId="3" borderId="5" xfId="0" applyNumberFormat="1" applyFont="1" applyFill="1" applyBorder="1"/>
  </cellXfs>
  <cellStyles count="5">
    <cellStyle name="Moeda" xfId="1" builtinId="4"/>
    <cellStyle name="Moeda 2" xfId="4" xr:uid="{77881A6A-7122-4E3B-913A-5B2AFF93F3AE}"/>
    <cellStyle name="Normal" xfId="0" builtinId="0"/>
    <cellStyle name="Normal 2" xfId="3" xr:uid="{5CE78F21-67A9-4D51-8480-CCE93B3B9FD2}"/>
    <cellStyle name="Porcentagem" xfId="2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2</xdr:col>
      <xdr:colOff>500031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516094</xdr:colOff>
      <xdr:row>0</xdr:row>
      <xdr:rowOff>49182</xdr:rowOff>
    </xdr:from>
    <xdr:to>
      <xdr:col>3</xdr:col>
      <xdr:colOff>687969</xdr:colOff>
      <xdr:row>0</xdr:row>
      <xdr:rowOff>557182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AF83F21-89BB-4850-B285-A7C93931327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770" y="49182"/>
          <a:ext cx="1227790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"/>
  <sheetViews>
    <sheetView topLeftCell="A20" zoomScale="60" zoomScaleNormal="60" zoomScaleSheetLayoutView="100" zoomScalePageLayoutView="80" workbookViewId="0">
      <selection activeCell="I28" sqref="I28"/>
    </sheetView>
  </sheetViews>
  <sheetFormatPr defaultRowHeight="14.5" x14ac:dyDescent="0.35"/>
  <cols>
    <col min="1" max="1" width="6.7265625" bestFit="1" customWidth="1"/>
    <col min="2" max="2" width="6.81640625" customWidth="1"/>
    <col min="3" max="3" width="69.54296875" customWidth="1"/>
    <col min="4" max="4" width="20.81640625" bestFit="1" customWidth="1"/>
    <col min="5" max="5" width="14.453125" bestFit="1" customWidth="1"/>
    <col min="6" max="6" width="15.81640625" customWidth="1"/>
    <col min="7" max="7" width="15.1796875" customWidth="1"/>
    <col min="8" max="8" width="13.1796875" customWidth="1"/>
    <col min="9" max="9" width="6.81640625" bestFit="1" customWidth="1"/>
    <col min="10" max="10" width="8" bestFit="1" customWidth="1"/>
    <col min="11" max="11" width="7.453125" bestFit="1" customWidth="1"/>
    <col min="12" max="12" width="7.81640625" bestFit="1" customWidth="1"/>
    <col min="13" max="14" width="7" bestFit="1" customWidth="1"/>
    <col min="15" max="15" width="8.453125" customWidth="1"/>
    <col min="16" max="17" width="19" customWidth="1"/>
    <col min="18" max="18" width="17.7265625" bestFit="1" customWidth="1"/>
  </cols>
  <sheetData>
    <row r="1" spans="1:18" ht="55.5" customHeight="1" x14ac:dyDescent="0.35">
      <c r="A1" s="64" t="s">
        <v>44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5"/>
    </row>
    <row r="2" spans="1:18" ht="31.15" customHeight="1" x14ac:dyDescent="0.35">
      <c r="A2" s="62" t="s">
        <v>17</v>
      </c>
      <c r="B2" s="62" t="s">
        <v>0</v>
      </c>
      <c r="C2" s="61" t="s">
        <v>2</v>
      </c>
      <c r="D2" s="59" t="s">
        <v>9</v>
      </c>
      <c r="E2" s="59" t="s">
        <v>5</v>
      </c>
      <c r="F2" s="59" t="s">
        <v>3</v>
      </c>
      <c r="G2" s="74" t="s">
        <v>4</v>
      </c>
      <c r="H2" s="74" t="s">
        <v>48</v>
      </c>
      <c r="I2" s="74" t="s">
        <v>14</v>
      </c>
      <c r="J2" s="74" t="s">
        <v>15</v>
      </c>
      <c r="K2" s="74" t="s">
        <v>16</v>
      </c>
      <c r="L2" s="74" t="s">
        <v>10</v>
      </c>
      <c r="M2" s="74" t="s">
        <v>11</v>
      </c>
      <c r="N2" s="74" t="s">
        <v>13</v>
      </c>
      <c r="O2" s="74" t="s">
        <v>41</v>
      </c>
      <c r="P2" s="76" t="s">
        <v>45</v>
      </c>
      <c r="Q2" s="76" t="s">
        <v>46</v>
      </c>
      <c r="R2" s="78" t="s">
        <v>47</v>
      </c>
    </row>
    <row r="3" spans="1:18" ht="40.5" customHeight="1" x14ac:dyDescent="0.35">
      <c r="A3" s="62"/>
      <c r="B3" s="62"/>
      <c r="C3" s="61"/>
      <c r="D3" s="60"/>
      <c r="E3" s="60"/>
      <c r="F3" s="60"/>
      <c r="G3" s="75"/>
      <c r="H3" s="75"/>
      <c r="I3" s="75"/>
      <c r="J3" s="75"/>
      <c r="K3" s="75"/>
      <c r="L3" s="75"/>
      <c r="M3" s="75"/>
      <c r="N3" s="75"/>
      <c r="O3" s="75"/>
      <c r="P3" s="77"/>
      <c r="Q3" s="77"/>
      <c r="R3" s="78"/>
    </row>
    <row r="4" spans="1:18" ht="64.5" customHeight="1" x14ac:dyDescent="0.35">
      <c r="A4" s="63">
        <v>1</v>
      </c>
      <c r="B4" s="7">
        <v>1</v>
      </c>
      <c r="C4" s="6" t="s">
        <v>24</v>
      </c>
      <c r="D4" s="3" t="s">
        <v>6</v>
      </c>
      <c r="E4" s="4" t="s">
        <v>7</v>
      </c>
      <c r="F4" s="3">
        <v>500510004</v>
      </c>
      <c r="G4" s="3" t="s">
        <v>18</v>
      </c>
      <c r="H4" s="8">
        <v>5</v>
      </c>
      <c r="I4" s="8">
        <v>3</v>
      </c>
      <c r="J4" s="8">
        <v>5</v>
      </c>
      <c r="K4" s="8">
        <v>3</v>
      </c>
      <c r="L4" s="8"/>
      <c r="M4" s="8"/>
      <c r="N4" s="8">
        <v>2</v>
      </c>
      <c r="O4" s="10">
        <f>SUM(H4:N4)</f>
        <v>18</v>
      </c>
      <c r="P4" s="13">
        <v>931.72</v>
      </c>
      <c r="Q4" s="13">
        <f t="shared" ref="Q4:Q23" si="0">P4*O4</f>
        <v>16770.96</v>
      </c>
      <c r="R4" s="66">
        <f>SUM(Q4:Q7)</f>
        <v>89985.36</v>
      </c>
    </row>
    <row r="5" spans="1:18" ht="93" x14ac:dyDescent="0.35">
      <c r="A5" s="63"/>
      <c r="B5" s="7">
        <v>2</v>
      </c>
      <c r="C5" s="6" t="s">
        <v>34</v>
      </c>
      <c r="D5" s="3" t="s">
        <v>6</v>
      </c>
      <c r="E5" s="4" t="s">
        <v>7</v>
      </c>
      <c r="F5" s="3">
        <v>500510004</v>
      </c>
      <c r="G5" s="3" t="s">
        <v>18</v>
      </c>
      <c r="H5" s="8">
        <v>2</v>
      </c>
      <c r="I5" s="8">
        <v>2</v>
      </c>
      <c r="J5" s="8"/>
      <c r="K5" s="8">
        <v>2</v>
      </c>
      <c r="L5" s="8"/>
      <c r="M5" s="8"/>
      <c r="N5" s="8">
        <v>2</v>
      </c>
      <c r="O5" s="10">
        <f t="shared" ref="O5:O23" si="1">SUM(H5:N5)</f>
        <v>8</v>
      </c>
      <c r="P5" s="13">
        <v>973.05</v>
      </c>
      <c r="Q5" s="13">
        <f t="shared" si="0"/>
        <v>7784.4</v>
      </c>
      <c r="R5" s="67"/>
    </row>
    <row r="6" spans="1:18" ht="62" x14ac:dyDescent="0.35">
      <c r="A6" s="63"/>
      <c r="B6" s="7">
        <v>3</v>
      </c>
      <c r="C6" s="6" t="s">
        <v>35</v>
      </c>
      <c r="D6" s="3" t="s">
        <v>6</v>
      </c>
      <c r="E6" s="4" t="s">
        <v>7</v>
      </c>
      <c r="F6" s="3">
        <v>500510004</v>
      </c>
      <c r="G6" s="3" t="s">
        <v>18</v>
      </c>
      <c r="H6" s="8">
        <v>10</v>
      </c>
      <c r="I6" s="8">
        <v>6</v>
      </c>
      <c r="J6" s="8"/>
      <c r="K6" s="8">
        <v>4</v>
      </c>
      <c r="L6" s="8"/>
      <c r="M6" s="8"/>
      <c r="N6" s="8">
        <v>2</v>
      </c>
      <c r="O6" s="10">
        <f t="shared" si="1"/>
        <v>22</v>
      </c>
      <c r="P6" s="13">
        <v>2181</v>
      </c>
      <c r="Q6" s="13">
        <f t="shared" si="0"/>
        <v>47982</v>
      </c>
      <c r="R6" s="67"/>
    </row>
    <row r="7" spans="1:18" ht="77.5" x14ac:dyDescent="0.35">
      <c r="A7" s="63"/>
      <c r="B7" s="7">
        <v>4</v>
      </c>
      <c r="C7" s="6" t="s">
        <v>36</v>
      </c>
      <c r="D7" s="3" t="s">
        <v>6</v>
      </c>
      <c r="E7" s="4" t="s">
        <v>7</v>
      </c>
      <c r="F7" s="3">
        <v>500510004</v>
      </c>
      <c r="G7" s="3" t="s">
        <v>18</v>
      </c>
      <c r="H7" s="8">
        <v>2</v>
      </c>
      <c r="I7" s="8"/>
      <c r="J7" s="8">
        <v>2</v>
      </c>
      <c r="K7" s="8">
        <v>2</v>
      </c>
      <c r="L7" s="8"/>
      <c r="M7" s="8"/>
      <c r="N7" s="8">
        <v>2</v>
      </c>
      <c r="O7" s="10">
        <f t="shared" si="1"/>
        <v>8</v>
      </c>
      <c r="P7" s="13">
        <v>2181</v>
      </c>
      <c r="Q7" s="13">
        <f t="shared" si="0"/>
        <v>17448</v>
      </c>
      <c r="R7" s="68"/>
    </row>
    <row r="8" spans="1:18" ht="62" x14ac:dyDescent="0.35">
      <c r="A8" s="58">
        <v>2</v>
      </c>
      <c r="B8" s="15">
        <v>5</v>
      </c>
      <c r="C8" s="16" t="s">
        <v>25</v>
      </c>
      <c r="D8" s="14" t="s">
        <v>6</v>
      </c>
      <c r="E8" s="17" t="s">
        <v>7</v>
      </c>
      <c r="F8" s="14">
        <v>500510004</v>
      </c>
      <c r="G8" s="14" t="s">
        <v>18</v>
      </c>
      <c r="H8" s="18"/>
      <c r="I8" s="18"/>
      <c r="J8" s="18"/>
      <c r="K8" s="18"/>
      <c r="L8" s="18">
        <v>20</v>
      </c>
      <c r="M8" s="18"/>
      <c r="N8" s="18"/>
      <c r="O8" s="19">
        <f>SUM(H8:N8)</f>
        <v>20</v>
      </c>
      <c r="P8" s="20">
        <v>931.72</v>
      </c>
      <c r="Q8" s="20">
        <f t="shared" si="0"/>
        <v>18634.400000000001</v>
      </c>
      <c r="R8" s="69">
        <f>SUM(Q8:Q11)</f>
        <v>88963.1</v>
      </c>
    </row>
    <row r="9" spans="1:18" ht="96" customHeight="1" x14ac:dyDescent="0.35">
      <c r="A9" s="58"/>
      <c r="B9" s="15">
        <v>6</v>
      </c>
      <c r="C9" s="16" t="s">
        <v>37</v>
      </c>
      <c r="D9" s="14" t="s">
        <v>6</v>
      </c>
      <c r="E9" s="17" t="s">
        <v>7</v>
      </c>
      <c r="F9" s="14">
        <v>500510004</v>
      </c>
      <c r="G9" s="14" t="s">
        <v>18</v>
      </c>
      <c r="H9" s="18"/>
      <c r="I9" s="18"/>
      <c r="J9" s="18"/>
      <c r="K9" s="18"/>
      <c r="L9" s="18">
        <v>14</v>
      </c>
      <c r="M9" s="18"/>
      <c r="N9" s="18"/>
      <c r="O9" s="19">
        <f t="shared" ref="O9:O11" si="2">SUM(H9:N9)</f>
        <v>14</v>
      </c>
      <c r="P9" s="20">
        <v>973.05</v>
      </c>
      <c r="Q9" s="20">
        <f t="shared" si="0"/>
        <v>13622.699999999999</v>
      </c>
      <c r="R9" s="70"/>
    </row>
    <row r="10" spans="1:18" ht="46.5" x14ac:dyDescent="0.35">
      <c r="A10" s="58"/>
      <c r="B10" s="15">
        <v>7</v>
      </c>
      <c r="C10" s="16" t="s">
        <v>38</v>
      </c>
      <c r="D10" s="14" t="s">
        <v>6</v>
      </c>
      <c r="E10" s="17" t="s">
        <v>7</v>
      </c>
      <c r="F10" s="14">
        <v>500510004</v>
      </c>
      <c r="G10" s="14" t="s">
        <v>18</v>
      </c>
      <c r="H10" s="18"/>
      <c r="I10" s="18"/>
      <c r="J10" s="18"/>
      <c r="K10" s="18"/>
      <c r="L10" s="18">
        <v>14</v>
      </c>
      <c r="M10" s="18"/>
      <c r="N10" s="18"/>
      <c r="O10" s="19">
        <f t="shared" si="2"/>
        <v>14</v>
      </c>
      <c r="P10" s="20">
        <v>2181</v>
      </c>
      <c r="Q10" s="20">
        <f t="shared" si="0"/>
        <v>30534</v>
      </c>
      <c r="R10" s="70"/>
    </row>
    <row r="11" spans="1:18" ht="77.5" x14ac:dyDescent="0.35">
      <c r="A11" s="58"/>
      <c r="B11" s="15">
        <v>8</v>
      </c>
      <c r="C11" s="16" t="s">
        <v>39</v>
      </c>
      <c r="D11" s="14" t="s">
        <v>6</v>
      </c>
      <c r="E11" s="17" t="s">
        <v>7</v>
      </c>
      <c r="F11" s="14">
        <v>500510004</v>
      </c>
      <c r="G11" s="14" t="s">
        <v>18</v>
      </c>
      <c r="H11" s="18"/>
      <c r="I11" s="18"/>
      <c r="J11" s="18"/>
      <c r="K11" s="18"/>
      <c r="L11" s="18">
        <v>12</v>
      </c>
      <c r="M11" s="18"/>
      <c r="N11" s="18"/>
      <c r="O11" s="19">
        <f t="shared" si="2"/>
        <v>12</v>
      </c>
      <c r="P11" s="20">
        <v>2181</v>
      </c>
      <c r="Q11" s="20">
        <f t="shared" si="0"/>
        <v>26172</v>
      </c>
      <c r="R11" s="71"/>
    </row>
    <row r="12" spans="1:18" ht="31.5" customHeight="1" x14ac:dyDescent="0.35">
      <c r="A12" s="57">
        <v>3</v>
      </c>
      <c r="B12" s="21">
        <v>9</v>
      </c>
      <c r="C12" s="22" t="s">
        <v>26</v>
      </c>
      <c r="D12" s="23" t="s">
        <v>20</v>
      </c>
      <c r="E12" s="24" t="s">
        <v>7</v>
      </c>
      <c r="F12" s="23">
        <v>500510002</v>
      </c>
      <c r="G12" s="23" t="s">
        <v>18</v>
      </c>
      <c r="H12" s="25">
        <v>1</v>
      </c>
      <c r="I12" s="25">
        <v>1</v>
      </c>
      <c r="J12" s="25"/>
      <c r="K12" s="25">
        <v>3</v>
      </c>
      <c r="L12" s="25">
        <v>6</v>
      </c>
      <c r="M12" s="25"/>
      <c r="N12" s="25"/>
      <c r="O12" s="26">
        <f t="shared" si="1"/>
        <v>11</v>
      </c>
      <c r="P12" s="27">
        <v>605</v>
      </c>
      <c r="Q12" s="27">
        <f t="shared" si="0"/>
        <v>6655</v>
      </c>
      <c r="R12" s="72">
        <f>SUM(Q12:Q13)</f>
        <v>23926</v>
      </c>
    </row>
    <row r="13" spans="1:18" ht="37.5" customHeight="1" x14ac:dyDescent="0.35">
      <c r="A13" s="57"/>
      <c r="B13" s="21">
        <v>10</v>
      </c>
      <c r="C13" s="22" t="s">
        <v>23</v>
      </c>
      <c r="D13" s="23" t="s">
        <v>8</v>
      </c>
      <c r="E13" s="24" t="s">
        <v>7</v>
      </c>
      <c r="F13" s="23">
        <v>500510004</v>
      </c>
      <c r="G13" s="23" t="s">
        <v>18</v>
      </c>
      <c r="H13" s="25">
        <v>1000</v>
      </c>
      <c r="I13" s="25">
        <v>200</v>
      </c>
      <c r="J13" s="25"/>
      <c r="K13" s="25">
        <v>500</v>
      </c>
      <c r="L13" s="25">
        <v>4000</v>
      </c>
      <c r="M13" s="25"/>
      <c r="N13" s="25"/>
      <c r="O13" s="26">
        <f t="shared" si="1"/>
        <v>5700</v>
      </c>
      <c r="P13" s="27">
        <v>3.03</v>
      </c>
      <c r="Q13" s="27">
        <f t="shared" si="0"/>
        <v>17271</v>
      </c>
      <c r="R13" s="73"/>
    </row>
    <row r="14" spans="1:18" ht="62" x14ac:dyDescent="0.35">
      <c r="A14" s="28">
        <v>4</v>
      </c>
      <c r="B14" s="15">
        <v>11</v>
      </c>
      <c r="C14" s="16" t="s">
        <v>27</v>
      </c>
      <c r="D14" s="14" t="s">
        <v>19</v>
      </c>
      <c r="E14" s="17" t="s">
        <v>7</v>
      </c>
      <c r="F14" s="14">
        <v>500510006</v>
      </c>
      <c r="G14" s="14" t="s">
        <v>18</v>
      </c>
      <c r="H14" s="18">
        <v>1500</v>
      </c>
      <c r="I14" s="18">
        <v>50</v>
      </c>
      <c r="J14" s="18"/>
      <c r="K14" s="18">
        <v>15</v>
      </c>
      <c r="L14" s="18"/>
      <c r="M14" s="18"/>
      <c r="N14" s="18"/>
      <c r="O14" s="19">
        <f t="shared" si="1"/>
        <v>1565</v>
      </c>
      <c r="P14" s="20">
        <v>204</v>
      </c>
      <c r="Q14" s="20">
        <f t="shared" si="0"/>
        <v>319260</v>
      </c>
      <c r="R14" s="29">
        <f>Q14</f>
        <v>319260</v>
      </c>
    </row>
    <row r="15" spans="1:18" ht="15.5" x14ac:dyDescent="0.35">
      <c r="A15" s="57">
        <v>5</v>
      </c>
      <c r="B15" s="21">
        <v>12</v>
      </c>
      <c r="C15" s="22" t="s">
        <v>28</v>
      </c>
      <c r="D15" s="23" t="s">
        <v>20</v>
      </c>
      <c r="E15" s="24" t="s">
        <v>7</v>
      </c>
      <c r="F15" s="23">
        <v>500510002</v>
      </c>
      <c r="G15" s="23" t="s">
        <v>18</v>
      </c>
      <c r="H15" s="25"/>
      <c r="I15" s="25"/>
      <c r="J15" s="25"/>
      <c r="K15" s="25"/>
      <c r="L15" s="25"/>
      <c r="M15" s="25">
        <v>2</v>
      </c>
      <c r="N15" s="25"/>
      <c r="O15" s="26">
        <f t="shared" si="1"/>
        <v>2</v>
      </c>
      <c r="P15" s="27">
        <v>777.5</v>
      </c>
      <c r="Q15" s="27">
        <f t="shared" si="0"/>
        <v>1555</v>
      </c>
      <c r="R15" s="72">
        <f>SUM(Q15:Q16)</f>
        <v>4199</v>
      </c>
    </row>
    <row r="16" spans="1:18" ht="15.5" x14ac:dyDescent="0.35">
      <c r="A16" s="57"/>
      <c r="B16" s="21">
        <v>13</v>
      </c>
      <c r="C16" s="30" t="s">
        <v>29</v>
      </c>
      <c r="D16" s="23" t="s">
        <v>21</v>
      </c>
      <c r="E16" s="24" t="s">
        <v>7</v>
      </c>
      <c r="F16" s="23">
        <v>500510003</v>
      </c>
      <c r="G16" s="23" t="s">
        <v>18</v>
      </c>
      <c r="H16" s="25"/>
      <c r="I16" s="25"/>
      <c r="J16" s="25"/>
      <c r="K16" s="25"/>
      <c r="L16" s="25"/>
      <c r="M16" s="25">
        <v>400</v>
      </c>
      <c r="N16" s="25"/>
      <c r="O16" s="26">
        <f t="shared" si="1"/>
        <v>400</v>
      </c>
      <c r="P16" s="27">
        <v>6.61</v>
      </c>
      <c r="Q16" s="27">
        <f t="shared" si="0"/>
        <v>2644</v>
      </c>
      <c r="R16" s="73"/>
    </row>
    <row r="17" spans="1:18" ht="15.5" x14ac:dyDescent="0.35">
      <c r="A17" s="58">
        <v>6</v>
      </c>
      <c r="B17" s="15">
        <v>14</v>
      </c>
      <c r="C17" s="16" t="s">
        <v>30</v>
      </c>
      <c r="D17" s="14" t="s">
        <v>20</v>
      </c>
      <c r="E17" s="17" t="s">
        <v>7</v>
      </c>
      <c r="F17" s="14">
        <v>500510002</v>
      </c>
      <c r="G17" s="14" t="s">
        <v>18</v>
      </c>
      <c r="H17" s="18"/>
      <c r="I17" s="18"/>
      <c r="J17" s="18"/>
      <c r="K17" s="18"/>
      <c r="L17" s="18">
        <v>12</v>
      </c>
      <c r="M17" s="18"/>
      <c r="N17" s="18"/>
      <c r="O17" s="19">
        <f t="shared" ref="O17:O20" si="3">SUM(H17:N17)</f>
        <v>12</v>
      </c>
      <c r="P17" s="20">
        <v>777.5</v>
      </c>
      <c r="Q17" s="20">
        <f t="shared" si="0"/>
        <v>9330</v>
      </c>
      <c r="R17" s="69">
        <f>SUM(Q17:Q18)</f>
        <v>15940</v>
      </c>
    </row>
    <row r="18" spans="1:18" ht="15.5" x14ac:dyDescent="0.35">
      <c r="A18" s="58"/>
      <c r="B18" s="15">
        <v>15</v>
      </c>
      <c r="C18" s="31" t="s">
        <v>31</v>
      </c>
      <c r="D18" s="14" t="s">
        <v>21</v>
      </c>
      <c r="E18" s="17" t="s">
        <v>7</v>
      </c>
      <c r="F18" s="14">
        <v>500510003</v>
      </c>
      <c r="G18" s="14" t="s">
        <v>18</v>
      </c>
      <c r="H18" s="18"/>
      <c r="I18" s="18"/>
      <c r="J18" s="18"/>
      <c r="K18" s="18"/>
      <c r="L18" s="18">
        <v>1000</v>
      </c>
      <c r="M18" s="18"/>
      <c r="N18" s="18"/>
      <c r="O18" s="19">
        <f t="shared" si="3"/>
        <v>1000</v>
      </c>
      <c r="P18" s="20">
        <v>6.61</v>
      </c>
      <c r="Q18" s="20">
        <f t="shared" si="0"/>
        <v>6610</v>
      </c>
      <c r="R18" s="71"/>
    </row>
    <row r="19" spans="1:18" ht="31" x14ac:dyDescent="0.35">
      <c r="A19" s="57">
        <v>7</v>
      </c>
      <c r="B19" s="21">
        <v>16</v>
      </c>
      <c r="C19" s="22" t="s">
        <v>32</v>
      </c>
      <c r="D19" s="23" t="s">
        <v>20</v>
      </c>
      <c r="E19" s="24" t="s">
        <v>7</v>
      </c>
      <c r="F19" s="23">
        <v>500510002</v>
      </c>
      <c r="G19" s="23" t="s">
        <v>18</v>
      </c>
      <c r="H19" s="25"/>
      <c r="I19" s="25"/>
      <c r="J19" s="25"/>
      <c r="K19" s="25">
        <v>2</v>
      </c>
      <c r="L19" s="25"/>
      <c r="M19" s="25"/>
      <c r="N19" s="25"/>
      <c r="O19" s="26">
        <f t="shared" si="3"/>
        <v>2</v>
      </c>
      <c r="P19" s="27">
        <v>770</v>
      </c>
      <c r="Q19" s="27">
        <f t="shared" si="0"/>
        <v>1540</v>
      </c>
      <c r="R19" s="72">
        <f>SUM(Q19:Q20)</f>
        <v>3972</v>
      </c>
    </row>
    <row r="20" spans="1:18" ht="15.5" x14ac:dyDescent="0.35">
      <c r="A20" s="57"/>
      <c r="B20" s="21">
        <v>17</v>
      </c>
      <c r="C20" s="30" t="s">
        <v>33</v>
      </c>
      <c r="D20" s="23" t="s">
        <v>22</v>
      </c>
      <c r="E20" s="24" t="s">
        <v>7</v>
      </c>
      <c r="F20" s="23">
        <v>500510004</v>
      </c>
      <c r="G20" s="23" t="s">
        <v>18</v>
      </c>
      <c r="H20" s="25"/>
      <c r="I20" s="25"/>
      <c r="J20" s="25"/>
      <c r="K20" s="25">
        <v>800</v>
      </c>
      <c r="L20" s="25"/>
      <c r="M20" s="25"/>
      <c r="N20" s="25"/>
      <c r="O20" s="26">
        <f t="shared" si="3"/>
        <v>800</v>
      </c>
      <c r="P20" s="27">
        <v>3.04</v>
      </c>
      <c r="Q20" s="27">
        <f t="shared" si="0"/>
        <v>2432</v>
      </c>
      <c r="R20" s="73"/>
    </row>
    <row r="21" spans="1:18" ht="31" x14ac:dyDescent="0.35">
      <c r="A21" s="58">
        <v>8</v>
      </c>
      <c r="B21" s="15">
        <v>18</v>
      </c>
      <c r="C21" s="16" t="s">
        <v>42</v>
      </c>
      <c r="D21" s="14" t="s">
        <v>20</v>
      </c>
      <c r="E21" s="17" t="s">
        <v>7</v>
      </c>
      <c r="F21" s="14">
        <v>500510004</v>
      </c>
      <c r="G21" s="14" t="s">
        <v>18</v>
      </c>
      <c r="H21" s="18"/>
      <c r="I21" s="18"/>
      <c r="J21" s="18"/>
      <c r="K21" s="18"/>
      <c r="L21" s="18">
        <v>12</v>
      </c>
      <c r="M21" s="18"/>
      <c r="N21" s="18"/>
      <c r="O21" s="19">
        <f t="shared" ref="O21:O22" si="4">SUM(H21:N21)</f>
        <v>12</v>
      </c>
      <c r="P21" s="20">
        <v>770</v>
      </c>
      <c r="Q21" s="20">
        <f t="shared" si="0"/>
        <v>9240</v>
      </c>
      <c r="R21" s="69">
        <f>SUM(Q21:Q22)</f>
        <v>21400</v>
      </c>
    </row>
    <row r="22" spans="1:18" ht="15.5" x14ac:dyDescent="0.35">
      <c r="A22" s="58"/>
      <c r="B22" s="15">
        <v>19</v>
      </c>
      <c r="C22" s="31" t="s">
        <v>43</v>
      </c>
      <c r="D22" s="14" t="s">
        <v>22</v>
      </c>
      <c r="E22" s="17" t="s">
        <v>7</v>
      </c>
      <c r="F22" s="14">
        <v>500510004</v>
      </c>
      <c r="G22" s="14" t="s">
        <v>18</v>
      </c>
      <c r="H22" s="18"/>
      <c r="I22" s="18"/>
      <c r="J22" s="18"/>
      <c r="K22" s="18"/>
      <c r="L22" s="18">
        <v>4000</v>
      </c>
      <c r="M22" s="18"/>
      <c r="N22" s="18"/>
      <c r="O22" s="19">
        <f t="shared" si="4"/>
        <v>4000</v>
      </c>
      <c r="P22" s="20">
        <v>3.04</v>
      </c>
      <c r="Q22" s="20">
        <f t="shared" si="0"/>
        <v>12160</v>
      </c>
      <c r="R22" s="71"/>
    </row>
    <row r="23" spans="1:18" ht="62" x14ac:dyDescent="0.35">
      <c r="A23" s="32">
        <v>9</v>
      </c>
      <c r="B23" s="21">
        <v>20</v>
      </c>
      <c r="C23" s="30" t="s">
        <v>40</v>
      </c>
      <c r="D23" s="23" t="s">
        <v>20</v>
      </c>
      <c r="E23" s="24" t="s">
        <v>7</v>
      </c>
      <c r="F23" s="23">
        <v>500510002</v>
      </c>
      <c r="G23" s="23" t="s">
        <v>18</v>
      </c>
      <c r="H23" s="33"/>
      <c r="I23" s="33"/>
      <c r="J23" s="33"/>
      <c r="K23" s="33">
        <v>2</v>
      </c>
      <c r="L23" s="33"/>
      <c r="M23" s="33"/>
      <c r="N23" s="33"/>
      <c r="O23" s="34">
        <f t="shared" si="1"/>
        <v>2</v>
      </c>
      <c r="P23" s="35">
        <v>770</v>
      </c>
      <c r="Q23" s="35">
        <f t="shared" si="0"/>
        <v>1540</v>
      </c>
      <c r="R23" s="36">
        <f>Q23</f>
        <v>1540</v>
      </c>
    </row>
    <row r="24" spans="1:18" ht="16" thickBot="1" x14ac:dyDescent="0.4"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9"/>
      <c r="Q24" s="11" t="s">
        <v>1</v>
      </c>
      <c r="R24" s="12">
        <f>SUM(R4:R23)</f>
        <v>569185.46</v>
      </c>
    </row>
    <row r="25" spans="1:18" ht="56" thickBot="1" x14ac:dyDescent="0.5">
      <c r="B25" s="1"/>
      <c r="C25" s="5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8" ht="15.5" x14ac:dyDescent="0.35"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</sheetData>
  <mergeCells count="33">
    <mergeCell ref="R17:R18"/>
    <mergeCell ref="R19:R20"/>
    <mergeCell ref="R21:R22"/>
    <mergeCell ref="E2:E3"/>
    <mergeCell ref="F2:F3"/>
    <mergeCell ref="G2:G3"/>
    <mergeCell ref="H2:H3"/>
    <mergeCell ref="A1:R1"/>
    <mergeCell ref="R4:R7"/>
    <mergeCell ref="R8:R11"/>
    <mergeCell ref="R12:R13"/>
    <mergeCell ref="R15:R16"/>
    <mergeCell ref="I2:I3"/>
    <mergeCell ref="P2:P3"/>
    <mergeCell ref="Q2:Q3"/>
    <mergeCell ref="J2:J3"/>
    <mergeCell ref="K2:K3"/>
    <mergeCell ref="L2:L3"/>
    <mergeCell ref="M2:M3"/>
    <mergeCell ref="N2:N3"/>
    <mergeCell ref="R2:R3"/>
    <mergeCell ref="B2:B3"/>
    <mergeCell ref="O2:O3"/>
    <mergeCell ref="A15:A16"/>
    <mergeCell ref="A19:A20"/>
    <mergeCell ref="A17:A18"/>
    <mergeCell ref="A21:A22"/>
    <mergeCell ref="D2:D3"/>
    <mergeCell ref="C2:C3"/>
    <mergeCell ref="A2:A3"/>
    <mergeCell ref="A4:A7"/>
    <mergeCell ref="A8:A11"/>
    <mergeCell ref="A12:A13"/>
  </mergeCells>
  <phoneticPr fontId="11" type="noConversion"/>
  <pageMargins left="0.51181102362204722" right="0.51181102362204722" top="0.98425196850393704" bottom="0.78740157480314965" header="0.31496062992125984" footer="0.31496062992125984"/>
  <pageSetup paperSize="9" scale="28" fitToHeight="0" orientation="landscape" r:id="rId1"/>
  <headerFooter>
    <oddHeader xml:space="preserve">&amp;C&amp;"-,Negrito"&amp;16
</oddHeader>
    <oddFooter>&amp;Rv2</oddFooter>
  </headerFooter>
  <ignoredErrors>
    <ignoredError sqref="E13:E14" twoDigitTextYea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65336-3370-4AE2-A209-8F09E2FAF8B3}">
  <sheetPr>
    <tabColor rgb="FFFFFF00"/>
    <pageSetUpPr fitToPage="1"/>
  </sheetPr>
  <dimension ref="A1:S25"/>
  <sheetViews>
    <sheetView tabSelected="1" zoomScale="60" zoomScaleNormal="60" zoomScaleSheetLayoutView="100" zoomScalePageLayoutView="8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P24" sqref="P24"/>
    </sheetView>
  </sheetViews>
  <sheetFormatPr defaultRowHeight="14.5" x14ac:dyDescent="0.35"/>
  <cols>
    <col min="1" max="1" width="6.7265625" bestFit="1" customWidth="1"/>
    <col min="2" max="2" width="6.81640625" customWidth="1"/>
    <col min="3" max="3" width="14.36328125" style="56" customWidth="1"/>
    <col min="4" max="4" width="64" style="89" customWidth="1"/>
    <col min="5" max="5" width="8.453125" bestFit="1" customWidth="1"/>
    <col min="6" max="6" width="8.26953125" bestFit="1" customWidth="1"/>
    <col min="7" max="7" width="9.81640625" bestFit="1" customWidth="1"/>
    <col min="8" max="8" width="9.453125" customWidth="1"/>
    <col min="9" max="9" width="8.08984375" customWidth="1"/>
    <col min="10" max="10" width="6.81640625" bestFit="1" customWidth="1"/>
    <col min="11" max="11" width="8" bestFit="1" customWidth="1"/>
    <col min="12" max="12" width="7.453125" bestFit="1" customWidth="1"/>
    <col min="13" max="13" width="7.81640625" bestFit="1" customWidth="1"/>
    <col min="14" max="15" width="7" bestFit="1" customWidth="1"/>
    <col min="16" max="16" width="8.453125" customWidth="1"/>
    <col min="17" max="17" width="19" customWidth="1"/>
    <col min="18" max="18" width="16" customWidth="1"/>
    <col min="19" max="19" width="13.7265625" customWidth="1"/>
  </cols>
  <sheetData>
    <row r="1" spans="1:19" ht="23.5" x14ac:dyDescent="0.35">
      <c r="A1" s="64" t="s">
        <v>55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5"/>
    </row>
    <row r="2" spans="1:19" s="122" customFormat="1" ht="31" x14ac:dyDescent="0.35">
      <c r="A2" s="50" t="s">
        <v>17</v>
      </c>
      <c r="B2" s="50" t="s">
        <v>0</v>
      </c>
      <c r="C2" s="54" t="s">
        <v>49</v>
      </c>
      <c r="D2" s="52" t="s">
        <v>2</v>
      </c>
      <c r="E2" s="90" t="s">
        <v>57</v>
      </c>
      <c r="F2" s="90" t="s">
        <v>5</v>
      </c>
      <c r="G2" s="90" t="s">
        <v>3</v>
      </c>
      <c r="H2" s="90" t="s">
        <v>4</v>
      </c>
      <c r="I2" s="91" t="s">
        <v>48</v>
      </c>
      <c r="J2" s="91" t="s">
        <v>14</v>
      </c>
      <c r="K2" s="91" t="s">
        <v>15</v>
      </c>
      <c r="L2" s="91" t="s">
        <v>16</v>
      </c>
      <c r="M2" s="91" t="s">
        <v>10</v>
      </c>
      <c r="N2" s="91" t="s">
        <v>11</v>
      </c>
      <c r="O2" s="91" t="s">
        <v>13</v>
      </c>
      <c r="P2" s="92" t="s">
        <v>41</v>
      </c>
      <c r="Q2" s="93" t="s">
        <v>45</v>
      </c>
      <c r="R2" s="93" t="s">
        <v>46</v>
      </c>
      <c r="S2" s="94" t="s">
        <v>47</v>
      </c>
    </row>
    <row r="3" spans="1:19" ht="22.5" customHeight="1" x14ac:dyDescent="0.35">
      <c r="A3" s="63">
        <v>1</v>
      </c>
      <c r="B3" s="95">
        <v>1</v>
      </c>
      <c r="C3" s="96" t="s">
        <v>50</v>
      </c>
      <c r="D3" s="97" t="s">
        <v>58</v>
      </c>
      <c r="E3" s="3" t="s">
        <v>6</v>
      </c>
      <c r="F3" s="4" t="s">
        <v>7</v>
      </c>
      <c r="G3" s="3">
        <v>500510004</v>
      </c>
      <c r="H3" s="3" t="s">
        <v>18</v>
      </c>
      <c r="I3" s="98">
        <v>5</v>
      </c>
      <c r="J3" s="98">
        <v>3</v>
      </c>
      <c r="K3" s="98">
        <v>5</v>
      </c>
      <c r="L3" s="98">
        <v>3</v>
      </c>
      <c r="M3" s="98"/>
      <c r="N3" s="98"/>
      <c r="O3" s="98">
        <v>2</v>
      </c>
      <c r="P3" s="99">
        <f>SUM(I3:O3)</f>
        <v>18</v>
      </c>
      <c r="Q3" s="49">
        <v>871.75</v>
      </c>
      <c r="R3" s="49">
        <f t="shared" ref="R3:R22" si="0">Q3*P3</f>
        <v>15691.5</v>
      </c>
      <c r="S3" s="66">
        <f>SUM(R3:R6)</f>
        <v>85699.999999999985</v>
      </c>
    </row>
    <row r="4" spans="1:19" ht="22.5" customHeight="1" x14ac:dyDescent="0.35">
      <c r="A4" s="63"/>
      <c r="B4" s="95">
        <v>2</v>
      </c>
      <c r="C4" s="100"/>
      <c r="D4" s="97" t="s">
        <v>59</v>
      </c>
      <c r="E4" s="3" t="s">
        <v>6</v>
      </c>
      <c r="F4" s="4" t="s">
        <v>7</v>
      </c>
      <c r="G4" s="3">
        <v>500510004</v>
      </c>
      <c r="H4" s="3" t="s">
        <v>18</v>
      </c>
      <c r="I4" s="98">
        <v>2</v>
      </c>
      <c r="J4" s="98">
        <v>2</v>
      </c>
      <c r="K4" s="98"/>
      <c r="L4" s="98">
        <v>2</v>
      </c>
      <c r="M4" s="98"/>
      <c r="N4" s="98"/>
      <c r="O4" s="98">
        <v>2</v>
      </c>
      <c r="P4" s="99">
        <f t="shared" ref="P4:P22" si="1">SUM(I4:O4)</f>
        <v>8</v>
      </c>
      <c r="Q4" s="49">
        <v>973.04</v>
      </c>
      <c r="R4" s="49">
        <f t="shared" si="0"/>
        <v>7784.32</v>
      </c>
      <c r="S4" s="67"/>
    </row>
    <row r="5" spans="1:19" ht="22.5" customHeight="1" x14ac:dyDescent="0.35">
      <c r="A5" s="63"/>
      <c r="B5" s="95">
        <v>3</v>
      </c>
      <c r="C5" s="100"/>
      <c r="D5" s="97" t="s">
        <v>60</v>
      </c>
      <c r="E5" s="3" t="s">
        <v>6</v>
      </c>
      <c r="F5" s="4" t="s">
        <v>7</v>
      </c>
      <c r="G5" s="3">
        <v>500510004</v>
      </c>
      <c r="H5" s="3" t="s">
        <v>18</v>
      </c>
      <c r="I5" s="98">
        <v>10</v>
      </c>
      <c r="J5" s="98">
        <v>6</v>
      </c>
      <c r="K5" s="98"/>
      <c r="L5" s="98">
        <v>4</v>
      </c>
      <c r="M5" s="98"/>
      <c r="N5" s="98"/>
      <c r="O5" s="98">
        <v>2</v>
      </c>
      <c r="P5" s="99">
        <f t="shared" si="1"/>
        <v>22</v>
      </c>
      <c r="Q5" s="49">
        <v>2096.83</v>
      </c>
      <c r="R5" s="49">
        <f t="shared" si="0"/>
        <v>46130.259999999995</v>
      </c>
      <c r="S5" s="67"/>
    </row>
    <row r="6" spans="1:19" ht="27" customHeight="1" x14ac:dyDescent="0.35">
      <c r="A6" s="63"/>
      <c r="B6" s="95">
        <v>4</v>
      </c>
      <c r="C6" s="101"/>
      <c r="D6" s="97" t="s">
        <v>61</v>
      </c>
      <c r="E6" s="3" t="s">
        <v>6</v>
      </c>
      <c r="F6" s="4" t="s">
        <v>7</v>
      </c>
      <c r="G6" s="3">
        <v>500510004</v>
      </c>
      <c r="H6" s="3" t="s">
        <v>18</v>
      </c>
      <c r="I6" s="98">
        <v>2</v>
      </c>
      <c r="J6" s="98"/>
      <c r="K6" s="98">
        <v>2</v>
      </c>
      <c r="L6" s="98">
        <v>2</v>
      </c>
      <c r="M6" s="98"/>
      <c r="N6" s="98"/>
      <c r="O6" s="98">
        <v>2</v>
      </c>
      <c r="P6" s="99">
        <f t="shared" si="1"/>
        <v>8</v>
      </c>
      <c r="Q6" s="49">
        <v>2011.74</v>
      </c>
      <c r="R6" s="49">
        <f t="shared" si="0"/>
        <v>16093.92</v>
      </c>
      <c r="S6" s="68"/>
    </row>
    <row r="7" spans="1:19" ht="27" customHeight="1" x14ac:dyDescent="0.35">
      <c r="A7" s="58">
        <v>2</v>
      </c>
      <c r="B7" s="102">
        <v>5</v>
      </c>
      <c r="C7" s="103" t="s">
        <v>50</v>
      </c>
      <c r="D7" s="104" t="s">
        <v>62</v>
      </c>
      <c r="E7" s="14" t="s">
        <v>6</v>
      </c>
      <c r="F7" s="17" t="s">
        <v>7</v>
      </c>
      <c r="G7" s="14">
        <v>500510004</v>
      </c>
      <c r="H7" s="14" t="s">
        <v>18</v>
      </c>
      <c r="I7" s="105"/>
      <c r="J7" s="105"/>
      <c r="K7" s="105"/>
      <c r="L7" s="105"/>
      <c r="M7" s="105">
        <v>20</v>
      </c>
      <c r="N7" s="105"/>
      <c r="O7" s="105"/>
      <c r="P7" s="106">
        <f>SUM(I7:O7)</f>
        <v>20</v>
      </c>
      <c r="Q7" s="48">
        <v>931.72</v>
      </c>
      <c r="R7" s="48">
        <f t="shared" si="0"/>
        <v>18634.400000000001</v>
      </c>
      <c r="S7" s="69">
        <f>SUM(R7:R10)</f>
        <v>84510</v>
      </c>
    </row>
    <row r="8" spans="1:19" ht="27" customHeight="1" x14ac:dyDescent="0.35">
      <c r="A8" s="58"/>
      <c r="B8" s="102">
        <v>6</v>
      </c>
      <c r="C8" s="107"/>
      <c r="D8" s="104" t="s">
        <v>63</v>
      </c>
      <c r="E8" s="14" t="s">
        <v>6</v>
      </c>
      <c r="F8" s="17" t="s">
        <v>7</v>
      </c>
      <c r="G8" s="14">
        <v>500510004</v>
      </c>
      <c r="H8" s="14" t="s">
        <v>18</v>
      </c>
      <c r="I8" s="105"/>
      <c r="J8" s="105"/>
      <c r="K8" s="105"/>
      <c r="L8" s="105"/>
      <c r="M8" s="105">
        <v>14</v>
      </c>
      <c r="N8" s="105"/>
      <c r="O8" s="105"/>
      <c r="P8" s="106">
        <f t="shared" ref="P8:P10" si="2">SUM(I8:O8)</f>
        <v>14</v>
      </c>
      <c r="Q8" s="48">
        <v>973.05</v>
      </c>
      <c r="R8" s="48">
        <f t="shared" si="0"/>
        <v>13622.699999999999</v>
      </c>
      <c r="S8" s="70"/>
    </row>
    <row r="9" spans="1:19" ht="27" customHeight="1" x14ac:dyDescent="0.35">
      <c r="A9" s="58"/>
      <c r="B9" s="102">
        <v>7</v>
      </c>
      <c r="C9" s="107"/>
      <c r="D9" s="104" t="s">
        <v>64</v>
      </c>
      <c r="E9" s="14" t="s">
        <v>6</v>
      </c>
      <c r="F9" s="17" t="s">
        <v>7</v>
      </c>
      <c r="G9" s="14">
        <v>500510004</v>
      </c>
      <c r="H9" s="14" t="s">
        <v>18</v>
      </c>
      <c r="I9" s="105"/>
      <c r="J9" s="105"/>
      <c r="K9" s="105"/>
      <c r="L9" s="105"/>
      <c r="M9" s="105">
        <v>14</v>
      </c>
      <c r="N9" s="105"/>
      <c r="O9" s="105"/>
      <c r="P9" s="106">
        <f t="shared" si="2"/>
        <v>14</v>
      </c>
      <c r="Q9" s="48">
        <v>2013.95</v>
      </c>
      <c r="R9" s="48">
        <f t="shared" si="0"/>
        <v>28195.3</v>
      </c>
      <c r="S9" s="70"/>
    </row>
    <row r="10" spans="1:19" ht="27" customHeight="1" x14ac:dyDescent="0.35">
      <c r="A10" s="58"/>
      <c r="B10" s="102">
        <v>8</v>
      </c>
      <c r="C10" s="108"/>
      <c r="D10" s="104" t="s">
        <v>65</v>
      </c>
      <c r="E10" s="14" t="s">
        <v>6</v>
      </c>
      <c r="F10" s="17" t="s">
        <v>7</v>
      </c>
      <c r="G10" s="14">
        <v>500510004</v>
      </c>
      <c r="H10" s="14" t="s">
        <v>18</v>
      </c>
      <c r="I10" s="105"/>
      <c r="J10" s="105"/>
      <c r="K10" s="105"/>
      <c r="L10" s="105"/>
      <c r="M10" s="105">
        <v>12</v>
      </c>
      <c r="N10" s="105"/>
      <c r="O10" s="105"/>
      <c r="P10" s="106">
        <f t="shared" si="2"/>
        <v>12</v>
      </c>
      <c r="Q10" s="48">
        <v>2004.8</v>
      </c>
      <c r="R10" s="48">
        <f t="shared" si="0"/>
        <v>24057.599999999999</v>
      </c>
      <c r="S10" s="71"/>
    </row>
    <row r="11" spans="1:19" ht="27" customHeight="1" x14ac:dyDescent="0.35">
      <c r="A11" s="63">
        <v>3</v>
      </c>
      <c r="B11" s="95">
        <v>9</v>
      </c>
      <c r="C11" s="96" t="s">
        <v>51</v>
      </c>
      <c r="D11" s="97" t="s">
        <v>66</v>
      </c>
      <c r="E11" s="3" t="s">
        <v>20</v>
      </c>
      <c r="F11" s="4" t="s">
        <v>7</v>
      </c>
      <c r="G11" s="3">
        <v>500510002</v>
      </c>
      <c r="H11" s="3" t="s">
        <v>18</v>
      </c>
      <c r="I11" s="98">
        <v>1</v>
      </c>
      <c r="J11" s="98">
        <v>1</v>
      </c>
      <c r="K11" s="98"/>
      <c r="L11" s="98">
        <v>3</v>
      </c>
      <c r="M11" s="98">
        <v>6</v>
      </c>
      <c r="N11" s="98"/>
      <c r="O11" s="98"/>
      <c r="P11" s="99">
        <f t="shared" si="1"/>
        <v>11</v>
      </c>
      <c r="Q11" s="49">
        <v>605</v>
      </c>
      <c r="R11" s="49">
        <f t="shared" si="0"/>
        <v>6655</v>
      </c>
      <c r="S11" s="66">
        <f>SUM(R11:R12)</f>
        <v>23926</v>
      </c>
    </row>
    <row r="12" spans="1:19" ht="27" customHeight="1" x14ac:dyDescent="0.35">
      <c r="A12" s="63"/>
      <c r="B12" s="95">
        <v>10</v>
      </c>
      <c r="C12" s="101"/>
      <c r="D12" s="97" t="s">
        <v>23</v>
      </c>
      <c r="E12" s="3" t="s">
        <v>8</v>
      </c>
      <c r="F12" s="4" t="s">
        <v>7</v>
      </c>
      <c r="G12" s="3">
        <v>500510004</v>
      </c>
      <c r="H12" s="3" t="s">
        <v>18</v>
      </c>
      <c r="I12" s="98">
        <v>1000</v>
      </c>
      <c r="J12" s="98">
        <v>200</v>
      </c>
      <c r="K12" s="98"/>
      <c r="L12" s="98">
        <v>500</v>
      </c>
      <c r="M12" s="98">
        <v>4000</v>
      </c>
      <c r="N12" s="98"/>
      <c r="O12" s="98"/>
      <c r="P12" s="99">
        <f t="shared" si="1"/>
        <v>5700</v>
      </c>
      <c r="Q12" s="49">
        <v>3.03</v>
      </c>
      <c r="R12" s="49">
        <f t="shared" si="0"/>
        <v>17271</v>
      </c>
      <c r="S12" s="68"/>
    </row>
    <row r="13" spans="1:19" ht="27" customHeight="1" x14ac:dyDescent="0.35">
      <c r="A13" s="51">
        <v>4</v>
      </c>
      <c r="B13" s="102">
        <v>11</v>
      </c>
      <c r="C13" s="109" t="s">
        <v>52</v>
      </c>
      <c r="D13" s="104" t="s">
        <v>67</v>
      </c>
      <c r="E13" s="14" t="s">
        <v>19</v>
      </c>
      <c r="F13" s="17" t="s">
        <v>7</v>
      </c>
      <c r="G13" s="14">
        <v>500510006</v>
      </c>
      <c r="H13" s="14" t="s">
        <v>18</v>
      </c>
      <c r="I13" s="105">
        <v>1500</v>
      </c>
      <c r="J13" s="105">
        <v>50</v>
      </c>
      <c r="K13" s="105"/>
      <c r="L13" s="105">
        <v>15</v>
      </c>
      <c r="M13" s="105"/>
      <c r="N13" s="105"/>
      <c r="O13" s="105"/>
      <c r="P13" s="106">
        <f t="shared" si="1"/>
        <v>1565</v>
      </c>
      <c r="Q13" s="48">
        <v>107.72</v>
      </c>
      <c r="R13" s="48">
        <f t="shared" si="0"/>
        <v>168581.8</v>
      </c>
      <c r="S13" s="29">
        <f>R13</f>
        <v>168581.8</v>
      </c>
    </row>
    <row r="14" spans="1:19" ht="27" customHeight="1" x14ac:dyDescent="0.35">
      <c r="A14" s="63">
        <v>5</v>
      </c>
      <c r="B14" s="95">
        <v>12</v>
      </c>
      <c r="C14" s="96" t="s">
        <v>53</v>
      </c>
      <c r="D14" s="97" t="s">
        <v>68</v>
      </c>
      <c r="E14" s="3" t="s">
        <v>20</v>
      </c>
      <c r="F14" s="4" t="s">
        <v>7</v>
      </c>
      <c r="G14" s="3">
        <v>500510002</v>
      </c>
      <c r="H14" s="3" t="s">
        <v>18</v>
      </c>
      <c r="I14" s="98"/>
      <c r="J14" s="98"/>
      <c r="K14" s="98"/>
      <c r="L14" s="98"/>
      <c r="M14" s="98"/>
      <c r="N14" s="98">
        <v>2</v>
      </c>
      <c r="O14" s="98"/>
      <c r="P14" s="99">
        <f t="shared" si="1"/>
        <v>2</v>
      </c>
      <c r="Q14" s="49">
        <v>750</v>
      </c>
      <c r="R14" s="49">
        <f t="shared" si="0"/>
        <v>1500</v>
      </c>
      <c r="S14" s="66">
        <f>SUM(R14:R15)</f>
        <v>2696</v>
      </c>
    </row>
    <row r="15" spans="1:19" ht="27" customHeight="1" x14ac:dyDescent="0.35">
      <c r="A15" s="63"/>
      <c r="B15" s="95">
        <v>13</v>
      </c>
      <c r="C15" s="101"/>
      <c r="D15" s="110" t="s">
        <v>69</v>
      </c>
      <c r="E15" s="3" t="s">
        <v>21</v>
      </c>
      <c r="F15" s="4" t="s">
        <v>7</v>
      </c>
      <c r="G15" s="3">
        <v>500510003</v>
      </c>
      <c r="H15" s="3" t="s">
        <v>18</v>
      </c>
      <c r="I15" s="98"/>
      <c r="J15" s="98"/>
      <c r="K15" s="98"/>
      <c r="L15" s="98"/>
      <c r="M15" s="98"/>
      <c r="N15" s="98">
        <v>400</v>
      </c>
      <c r="O15" s="98"/>
      <c r="P15" s="99">
        <f t="shared" si="1"/>
        <v>400</v>
      </c>
      <c r="Q15" s="49">
        <v>2.99</v>
      </c>
      <c r="R15" s="49">
        <f t="shared" si="0"/>
        <v>1196</v>
      </c>
      <c r="S15" s="68"/>
    </row>
    <row r="16" spans="1:19" ht="27" customHeight="1" x14ac:dyDescent="0.35">
      <c r="A16" s="58">
        <v>6</v>
      </c>
      <c r="B16" s="102">
        <v>14</v>
      </c>
      <c r="C16" s="103" t="s">
        <v>53</v>
      </c>
      <c r="D16" s="104" t="s">
        <v>70</v>
      </c>
      <c r="E16" s="14" t="s">
        <v>20</v>
      </c>
      <c r="F16" s="17" t="s">
        <v>7</v>
      </c>
      <c r="G16" s="14">
        <v>500510002</v>
      </c>
      <c r="H16" s="14" t="s">
        <v>18</v>
      </c>
      <c r="I16" s="105"/>
      <c r="J16" s="105"/>
      <c r="K16" s="105"/>
      <c r="L16" s="105"/>
      <c r="M16" s="105">
        <v>12</v>
      </c>
      <c r="N16" s="105"/>
      <c r="O16" s="105"/>
      <c r="P16" s="106">
        <f t="shared" si="1"/>
        <v>12</v>
      </c>
      <c r="Q16" s="48">
        <v>458.33</v>
      </c>
      <c r="R16" s="48">
        <f t="shared" si="0"/>
        <v>5499.96</v>
      </c>
      <c r="S16" s="69">
        <f>SUM(R16:R17)</f>
        <v>6499.96</v>
      </c>
    </row>
    <row r="17" spans="1:19" ht="27" customHeight="1" x14ac:dyDescent="0.35">
      <c r="A17" s="58"/>
      <c r="B17" s="102">
        <v>15</v>
      </c>
      <c r="C17" s="108"/>
      <c r="D17" s="111" t="s">
        <v>71</v>
      </c>
      <c r="E17" s="14" t="s">
        <v>21</v>
      </c>
      <c r="F17" s="17" t="s">
        <v>7</v>
      </c>
      <c r="G17" s="14">
        <v>500510003</v>
      </c>
      <c r="H17" s="14" t="s">
        <v>18</v>
      </c>
      <c r="I17" s="105"/>
      <c r="J17" s="105"/>
      <c r="K17" s="105"/>
      <c r="L17" s="105"/>
      <c r="M17" s="105">
        <v>1000</v>
      </c>
      <c r="N17" s="105"/>
      <c r="O17" s="105"/>
      <c r="P17" s="106">
        <f t="shared" si="1"/>
        <v>1000</v>
      </c>
      <c r="Q17" s="48">
        <v>1</v>
      </c>
      <c r="R17" s="48">
        <f t="shared" si="0"/>
        <v>1000</v>
      </c>
      <c r="S17" s="71"/>
    </row>
    <row r="18" spans="1:19" ht="27" customHeight="1" x14ac:dyDescent="0.35">
      <c r="A18" s="63">
        <v>7</v>
      </c>
      <c r="B18" s="95">
        <v>16</v>
      </c>
      <c r="C18" s="96" t="s">
        <v>51</v>
      </c>
      <c r="D18" s="97" t="s">
        <v>72</v>
      </c>
      <c r="E18" s="3" t="s">
        <v>20</v>
      </c>
      <c r="F18" s="4" t="s">
        <v>7</v>
      </c>
      <c r="G18" s="3">
        <v>500510002</v>
      </c>
      <c r="H18" s="3" t="s">
        <v>18</v>
      </c>
      <c r="I18" s="98"/>
      <c r="J18" s="98"/>
      <c r="K18" s="98"/>
      <c r="L18" s="98">
        <v>2</v>
      </c>
      <c r="M18" s="98"/>
      <c r="N18" s="98"/>
      <c r="O18" s="98"/>
      <c r="P18" s="99">
        <f t="shared" si="1"/>
        <v>2</v>
      </c>
      <c r="Q18" s="49">
        <v>213.24</v>
      </c>
      <c r="R18" s="49">
        <f t="shared" si="0"/>
        <v>426.48</v>
      </c>
      <c r="S18" s="66">
        <f>SUM(R18:R19)</f>
        <v>1098.48</v>
      </c>
    </row>
    <row r="19" spans="1:19" ht="27" customHeight="1" x14ac:dyDescent="0.35">
      <c r="A19" s="63"/>
      <c r="B19" s="95">
        <v>17</v>
      </c>
      <c r="C19" s="101"/>
      <c r="D19" s="110" t="s">
        <v>73</v>
      </c>
      <c r="E19" s="3" t="s">
        <v>22</v>
      </c>
      <c r="F19" s="4" t="s">
        <v>7</v>
      </c>
      <c r="G19" s="3">
        <v>500510004</v>
      </c>
      <c r="H19" s="3" t="s">
        <v>18</v>
      </c>
      <c r="I19" s="98"/>
      <c r="J19" s="98"/>
      <c r="K19" s="98"/>
      <c r="L19" s="98">
        <v>800</v>
      </c>
      <c r="M19" s="98"/>
      <c r="N19" s="98"/>
      <c r="O19" s="98"/>
      <c r="P19" s="99">
        <f t="shared" si="1"/>
        <v>800</v>
      </c>
      <c r="Q19" s="49">
        <v>0.84</v>
      </c>
      <c r="R19" s="49">
        <f t="shared" si="0"/>
        <v>672</v>
      </c>
      <c r="S19" s="68"/>
    </row>
    <row r="20" spans="1:19" ht="27" customHeight="1" x14ac:dyDescent="0.35">
      <c r="A20" s="58">
        <v>8</v>
      </c>
      <c r="B20" s="102">
        <v>18</v>
      </c>
      <c r="C20" s="103" t="s">
        <v>51</v>
      </c>
      <c r="D20" s="104" t="s">
        <v>74</v>
      </c>
      <c r="E20" s="14" t="s">
        <v>20</v>
      </c>
      <c r="F20" s="17" t="s">
        <v>7</v>
      </c>
      <c r="G20" s="14">
        <v>500510004</v>
      </c>
      <c r="H20" s="14" t="s">
        <v>18</v>
      </c>
      <c r="I20" s="105"/>
      <c r="J20" s="105"/>
      <c r="K20" s="105"/>
      <c r="L20" s="105"/>
      <c r="M20" s="105">
        <v>12</v>
      </c>
      <c r="N20" s="105"/>
      <c r="O20" s="105"/>
      <c r="P20" s="106">
        <f t="shared" si="1"/>
        <v>12</v>
      </c>
      <c r="Q20" s="48">
        <v>151.12</v>
      </c>
      <c r="R20" s="48">
        <f t="shared" si="0"/>
        <v>1813.44</v>
      </c>
      <c r="S20" s="69">
        <f>SUM(R20:R21)</f>
        <v>4173.4400000000005</v>
      </c>
    </row>
    <row r="21" spans="1:19" ht="27" customHeight="1" x14ac:dyDescent="0.35">
      <c r="A21" s="58"/>
      <c r="B21" s="102">
        <v>19</v>
      </c>
      <c r="C21" s="108"/>
      <c r="D21" s="111" t="s">
        <v>75</v>
      </c>
      <c r="E21" s="14" t="s">
        <v>22</v>
      </c>
      <c r="F21" s="17" t="s">
        <v>7</v>
      </c>
      <c r="G21" s="14">
        <v>500510004</v>
      </c>
      <c r="H21" s="14" t="s">
        <v>18</v>
      </c>
      <c r="I21" s="105"/>
      <c r="J21" s="105"/>
      <c r="K21" s="105"/>
      <c r="L21" s="105"/>
      <c r="M21" s="105">
        <v>4000</v>
      </c>
      <c r="N21" s="105"/>
      <c r="O21" s="105"/>
      <c r="P21" s="106">
        <f t="shared" si="1"/>
        <v>4000</v>
      </c>
      <c r="Q21" s="48">
        <v>0.59</v>
      </c>
      <c r="R21" s="48">
        <f t="shared" si="0"/>
        <v>2360</v>
      </c>
      <c r="S21" s="71"/>
    </row>
    <row r="22" spans="1:19" ht="27" customHeight="1" x14ac:dyDescent="0.35">
      <c r="A22" s="53">
        <v>9</v>
      </c>
      <c r="B22" s="95">
        <v>20</v>
      </c>
      <c r="C22" s="112" t="s">
        <v>51</v>
      </c>
      <c r="D22" s="110" t="s">
        <v>76</v>
      </c>
      <c r="E22" s="3" t="s">
        <v>20</v>
      </c>
      <c r="F22" s="4" t="s">
        <v>7</v>
      </c>
      <c r="G22" s="3">
        <v>500510002</v>
      </c>
      <c r="H22" s="3" t="s">
        <v>18</v>
      </c>
      <c r="I22" s="113"/>
      <c r="J22" s="113"/>
      <c r="K22" s="113"/>
      <c r="L22" s="113">
        <v>2</v>
      </c>
      <c r="M22" s="113"/>
      <c r="N22" s="113"/>
      <c r="O22" s="113"/>
      <c r="P22" s="114">
        <f t="shared" si="1"/>
        <v>2</v>
      </c>
      <c r="Q22" s="42">
        <v>195</v>
      </c>
      <c r="R22" s="42">
        <f t="shared" si="0"/>
        <v>390</v>
      </c>
      <c r="S22" s="43">
        <f>R22</f>
        <v>390</v>
      </c>
    </row>
    <row r="23" spans="1:19" ht="15" thickBot="1" x14ac:dyDescent="0.4">
      <c r="A23" s="115"/>
      <c r="B23" s="116"/>
      <c r="C23" s="117"/>
      <c r="D23" s="118"/>
      <c r="E23" s="119"/>
      <c r="F23" s="119"/>
      <c r="G23" s="119"/>
      <c r="H23" s="120" t="s">
        <v>56</v>
      </c>
      <c r="I23" s="121">
        <f>SUM(I3:I22)</f>
        <v>2520</v>
      </c>
      <c r="J23" s="121">
        <f t="shared" ref="J23:O23" si="3">SUM(J3:J22)</f>
        <v>262</v>
      </c>
      <c r="K23" s="121">
        <f t="shared" si="3"/>
        <v>7</v>
      </c>
      <c r="L23" s="121">
        <f t="shared" si="3"/>
        <v>1333</v>
      </c>
      <c r="M23" s="121">
        <f t="shared" si="3"/>
        <v>9090</v>
      </c>
      <c r="N23" s="121">
        <f t="shared" si="3"/>
        <v>402</v>
      </c>
      <c r="O23" s="121">
        <f t="shared" si="3"/>
        <v>8</v>
      </c>
      <c r="P23" s="123">
        <f>SUM(P3:P22)</f>
        <v>13622</v>
      </c>
      <c r="Q23" s="9"/>
      <c r="R23" s="124" t="s">
        <v>1</v>
      </c>
      <c r="S23" s="125">
        <f>SUM(S3:S22)</f>
        <v>377575.67999999999</v>
      </c>
    </row>
    <row r="24" spans="1:19" ht="74.5" thickBot="1" x14ac:dyDescent="0.4">
      <c r="B24" s="1"/>
      <c r="C24" s="55"/>
      <c r="D24" s="88" t="s">
        <v>12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9" ht="15.5" x14ac:dyDescent="0.35">
      <c r="B25" s="1"/>
      <c r="C25" s="55"/>
      <c r="D25" s="87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</sheetData>
  <mergeCells count="22">
    <mergeCell ref="A1:S1"/>
    <mergeCell ref="A7:A10"/>
    <mergeCell ref="S7:S10"/>
    <mergeCell ref="A3:A6"/>
    <mergeCell ref="S3:S6"/>
    <mergeCell ref="C3:C6"/>
    <mergeCell ref="C7:C10"/>
    <mergeCell ref="A11:A12"/>
    <mergeCell ref="S11:S12"/>
    <mergeCell ref="A14:A15"/>
    <mergeCell ref="S14:S15"/>
    <mergeCell ref="A16:A17"/>
    <mergeCell ref="S16:S17"/>
    <mergeCell ref="C11:C12"/>
    <mergeCell ref="C14:C15"/>
    <mergeCell ref="C20:C21"/>
    <mergeCell ref="C16:C17"/>
    <mergeCell ref="A18:A19"/>
    <mergeCell ref="S18:S19"/>
    <mergeCell ref="A20:A21"/>
    <mergeCell ref="S20:S21"/>
    <mergeCell ref="C18:C19"/>
  </mergeCells>
  <pageMargins left="0.51181102362204722" right="0.51181102362204722" top="0.98425196850393704" bottom="0.78740157480314965" header="0.31496062992125984" footer="0.31496062992125984"/>
  <pageSetup paperSize="9" scale="28" fitToHeight="0" orientation="landscape" r:id="rId1"/>
  <headerFooter>
    <oddHeader xml:space="preserve">&amp;C&amp;"-,Negrito"&amp;16
</oddHeader>
    <oddFooter>&amp;Rv2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950BD-2AF3-43AB-8D7C-30B7F5C63415}">
  <dimension ref="A1:S26"/>
  <sheetViews>
    <sheetView zoomScale="70" zoomScaleNormal="70" zoomScaleSheetLayoutView="100" zoomScalePageLayoutView="80" workbookViewId="0">
      <selection activeCell="L25" sqref="L25"/>
    </sheetView>
  </sheetViews>
  <sheetFormatPr defaultRowHeight="14.5" x14ac:dyDescent="0.35"/>
  <cols>
    <col min="1" max="1" width="6.7265625" bestFit="1" customWidth="1"/>
    <col min="2" max="2" width="6.81640625" customWidth="1"/>
    <col min="3" max="3" width="15.08984375" style="56" customWidth="1"/>
    <col min="4" max="4" width="27.36328125" customWidth="1"/>
    <col min="5" max="5" width="11.1796875" customWidth="1"/>
    <col min="6" max="6" width="10.1796875" customWidth="1"/>
    <col min="7" max="7" width="14.54296875" customWidth="1"/>
    <col min="8" max="8" width="15.1796875" customWidth="1"/>
    <col min="9" max="9" width="10.81640625" customWidth="1"/>
    <col min="10" max="10" width="6.81640625" bestFit="1" customWidth="1"/>
    <col min="11" max="11" width="8" bestFit="1" customWidth="1"/>
    <col min="12" max="12" width="7.453125" bestFit="1" customWidth="1"/>
    <col min="13" max="13" width="7.81640625" bestFit="1" customWidth="1"/>
    <col min="14" max="15" width="7" bestFit="1" customWidth="1"/>
    <col min="16" max="16" width="8.453125" customWidth="1"/>
    <col min="17" max="18" width="19" customWidth="1"/>
    <col min="19" max="19" width="17.7265625" bestFit="1" customWidth="1"/>
  </cols>
  <sheetData>
    <row r="1" spans="1:19" ht="55.5" customHeight="1" x14ac:dyDescent="0.35">
      <c r="A1" s="64" t="s">
        <v>54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5"/>
    </row>
    <row r="2" spans="1:19" ht="31.15" customHeight="1" x14ac:dyDescent="0.35">
      <c r="A2" s="62" t="s">
        <v>17</v>
      </c>
      <c r="B2" s="62" t="s">
        <v>0</v>
      </c>
      <c r="C2" s="83" t="s">
        <v>49</v>
      </c>
      <c r="D2" s="61" t="s">
        <v>2</v>
      </c>
      <c r="E2" s="59" t="s">
        <v>9</v>
      </c>
      <c r="F2" s="59" t="s">
        <v>5</v>
      </c>
      <c r="G2" s="59" t="s">
        <v>3</v>
      </c>
      <c r="H2" s="74" t="s">
        <v>4</v>
      </c>
      <c r="I2" s="74" t="s">
        <v>48</v>
      </c>
      <c r="J2" s="74" t="s">
        <v>14</v>
      </c>
      <c r="K2" s="74" t="s">
        <v>15</v>
      </c>
      <c r="L2" s="74" t="s">
        <v>16</v>
      </c>
      <c r="M2" s="74" t="s">
        <v>10</v>
      </c>
      <c r="N2" s="74" t="s">
        <v>11</v>
      </c>
      <c r="O2" s="74" t="s">
        <v>13</v>
      </c>
      <c r="P2" s="74" t="s">
        <v>41</v>
      </c>
      <c r="Q2" s="76" t="s">
        <v>45</v>
      </c>
      <c r="R2" s="76" t="s">
        <v>46</v>
      </c>
      <c r="S2" s="78" t="s">
        <v>47</v>
      </c>
    </row>
    <row r="3" spans="1:19" ht="40.5" customHeight="1" x14ac:dyDescent="0.35">
      <c r="A3" s="62"/>
      <c r="B3" s="62"/>
      <c r="C3" s="84"/>
      <c r="D3" s="61"/>
      <c r="E3" s="60"/>
      <c r="F3" s="60"/>
      <c r="G3" s="60"/>
      <c r="H3" s="75"/>
      <c r="I3" s="75"/>
      <c r="J3" s="75"/>
      <c r="K3" s="75"/>
      <c r="L3" s="75"/>
      <c r="M3" s="75"/>
      <c r="N3" s="75"/>
      <c r="O3" s="75"/>
      <c r="P3" s="75"/>
      <c r="Q3" s="77"/>
      <c r="R3" s="77"/>
      <c r="S3" s="78"/>
    </row>
    <row r="4" spans="1:19" ht="64.5" customHeight="1" x14ac:dyDescent="0.35">
      <c r="A4" s="63">
        <v>1</v>
      </c>
      <c r="B4" s="7">
        <v>1</v>
      </c>
      <c r="C4" s="81" t="s">
        <v>50</v>
      </c>
      <c r="D4" s="6" t="s">
        <v>24</v>
      </c>
      <c r="E4" s="3" t="s">
        <v>6</v>
      </c>
      <c r="F4" s="4" t="s">
        <v>7</v>
      </c>
      <c r="G4" s="3">
        <v>500510004</v>
      </c>
      <c r="H4" s="3" t="s">
        <v>18</v>
      </c>
      <c r="I4" s="8">
        <v>5</v>
      </c>
      <c r="J4" s="8">
        <v>3</v>
      </c>
      <c r="K4" s="8">
        <v>5</v>
      </c>
      <c r="L4" s="8">
        <v>3</v>
      </c>
      <c r="M4" s="8"/>
      <c r="N4" s="8"/>
      <c r="O4" s="8">
        <v>2</v>
      </c>
      <c r="P4" s="10">
        <f>SUM(I4:O4)</f>
        <v>18</v>
      </c>
      <c r="Q4" s="45">
        <v>871.75</v>
      </c>
      <c r="R4" s="45">
        <f t="shared" ref="R4:R23" si="0">Q4*P4</f>
        <v>15691.5</v>
      </c>
      <c r="S4" s="66">
        <f>SUM(R4:R7)</f>
        <v>85699.999999999985</v>
      </c>
    </row>
    <row r="5" spans="1:19" ht="217" x14ac:dyDescent="0.35">
      <c r="A5" s="63"/>
      <c r="B5" s="7">
        <v>2</v>
      </c>
      <c r="C5" s="85"/>
      <c r="D5" s="6" t="s">
        <v>34</v>
      </c>
      <c r="E5" s="3" t="s">
        <v>6</v>
      </c>
      <c r="F5" s="4" t="s">
        <v>7</v>
      </c>
      <c r="G5" s="3">
        <v>500510004</v>
      </c>
      <c r="H5" s="3" t="s">
        <v>18</v>
      </c>
      <c r="I5" s="8">
        <v>2</v>
      </c>
      <c r="J5" s="8">
        <v>2</v>
      </c>
      <c r="K5" s="8"/>
      <c r="L5" s="8">
        <v>2</v>
      </c>
      <c r="M5" s="8"/>
      <c r="N5" s="8"/>
      <c r="O5" s="8">
        <v>2</v>
      </c>
      <c r="P5" s="10">
        <f t="shared" ref="P5:P23" si="1">SUM(I5:O5)</f>
        <v>8</v>
      </c>
      <c r="Q5" s="45">
        <v>973.04</v>
      </c>
      <c r="R5" s="45">
        <f t="shared" si="0"/>
        <v>7784.32</v>
      </c>
      <c r="S5" s="67"/>
    </row>
    <row r="6" spans="1:19" ht="139.5" x14ac:dyDescent="0.35">
      <c r="A6" s="63"/>
      <c r="B6" s="7">
        <v>3</v>
      </c>
      <c r="C6" s="85"/>
      <c r="D6" s="6" t="s">
        <v>35</v>
      </c>
      <c r="E6" s="3" t="s">
        <v>6</v>
      </c>
      <c r="F6" s="4" t="s">
        <v>7</v>
      </c>
      <c r="G6" s="3">
        <v>500510004</v>
      </c>
      <c r="H6" s="3" t="s">
        <v>18</v>
      </c>
      <c r="I6" s="8">
        <v>10</v>
      </c>
      <c r="J6" s="8">
        <v>6</v>
      </c>
      <c r="K6" s="8"/>
      <c r="L6" s="8">
        <v>4</v>
      </c>
      <c r="M6" s="8"/>
      <c r="N6" s="8"/>
      <c r="O6" s="8">
        <v>2</v>
      </c>
      <c r="P6" s="10">
        <f t="shared" si="1"/>
        <v>22</v>
      </c>
      <c r="Q6" s="45">
        <v>2096.83</v>
      </c>
      <c r="R6" s="45">
        <f t="shared" si="0"/>
        <v>46130.259999999995</v>
      </c>
      <c r="S6" s="67"/>
    </row>
    <row r="7" spans="1:19" ht="201.5" x14ac:dyDescent="0.35">
      <c r="A7" s="63"/>
      <c r="B7" s="7">
        <v>4</v>
      </c>
      <c r="C7" s="82"/>
      <c r="D7" s="6" t="s">
        <v>36</v>
      </c>
      <c r="E7" s="3" t="s">
        <v>6</v>
      </c>
      <c r="F7" s="4" t="s">
        <v>7</v>
      </c>
      <c r="G7" s="3">
        <v>500510004</v>
      </c>
      <c r="H7" s="3" t="s">
        <v>18</v>
      </c>
      <c r="I7" s="8">
        <v>2</v>
      </c>
      <c r="J7" s="8"/>
      <c r="K7" s="8">
        <v>2</v>
      </c>
      <c r="L7" s="8">
        <v>2</v>
      </c>
      <c r="M7" s="8"/>
      <c r="N7" s="8"/>
      <c r="O7" s="8">
        <v>2</v>
      </c>
      <c r="P7" s="10">
        <f t="shared" si="1"/>
        <v>8</v>
      </c>
      <c r="Q7" s="45">
        <v>2011.74</v>
      </c>
      <c r="R7" s="45">
        <f t="shared" si="0"/>
        <v>16093.92</v>
      </c>
      <c r="S7" s="68"/>
    </row>
    <row r="8" spans="1:19" ht="139.5" x14ac:dyDescent="0.35">
      <c r="A8" s="58">
        <v>2</v>
      </c>
      <c r="B8" s="15">
        <v>5</v>
      </c>
      <c r="C8" s="79" t="s">
        <v>50</v>
      </c>
      <c r="D8" s="16" t="s">
        <v>25</v>
      </c>
      <c r="E8" s="14" t="s">
        <v>6</v>
      </c>
      <c r="F8" s="17" t="s">
        <v>7</v>
      </c>
      <c r="G8" s="14">
        <v>500510004</v>
      </c>
      <c r="H8" s="14" t="s">
        <v>18</v>
      </c>
      <c r="I8" s="18"/>
      <c r="J8" s="18"/>
      <c r="K8" s="18"/>
      <c r="L8" s="18"/>
      <c r="M8" s="18">
        <v>20</v>
      </c>
      <c r="N8" s="18"/>
      <c r="O8" s="18"/>
      <c r="P8" s="19">
        <f>SUM(I8:O8)</f>
        <v>20</v>
      </c>
      <c r="Q8" s="44">
        <v>931.72</v>
      </c>
      <c r="R8" s="44">
        <f t="shared" si="0"/>
        <v>18634.400000000001</v>
      </c>
      <c r="S8" s="69">
        <f>SUM(R8:R11)</f>
        <v>84510</v>
      </c>
    </row>
    <row r="9" spans="1:19" ht="96" customHeight="1" x14ac:dyDescent="0.35">
      <c r="A9" s="58"/>
      <c r="B9" s="15">
        <v>6</v>
      </c>
      <c r="C9" s="86"/>
      <c r="D9" s="16" t="s">
        <v>37</v>
      </c>
      <c r="E9" s="14" t="s">
        <v>6</v>
      </c>
      <c r="F9" s="17" t="s">
        <v>7</v>
      </c>
      <c r="G9" s="14">
        <v>500510004</v>
      </c>
      <c r="H9" s="14" t="s">
        <v>18</v>
      </c>
      <c r="I9" s="18"/>
      <c r="J9" s="18"/>
      <c r="K9" s="18"/>
      <c r="L9" s="18"/>
      <c r="M9" s="18">
        <v>14</v>
      </c>
      <c r="N9" s="18"/>
      <c r="O9" s="18"/>
      <c r="P9" s="19">
        <f t="shared" ref="P9:P11" si="2">SUM(I9:O9)</f>
        <v>14</v>
      </c>
      <c r="Q9" s="44">
        <v>973.05</v>
      </c>
      <c r="R9" s="44">
        <f t="shared" si="0"/>
        <v>13622.699999999999</v>
      </c>
      <c r="S9" s="70"/>
    </row>
    <row r="10" spans="1:19" ht="124" x14ac:dyDescent="0.35">
      <c r="A10" s="58"/>
      <c r="B10" s="15">
        <v>7</v>
      </c>
      <c r="C10" s="86"/>
      <c r="D10" s="16" t="s">
        <v>38</v>
      </c>
      <c r="E10" s="14" t="s">
        <v>6</v>
      </c>
      <c r="F10" s="17" t="s">
        <v>7</v>
      </c>
      <c r="G10" s="14">
        <v>500510004</v>
      </c>
      <c r="H10" s="14" t="s">
        <v>18</v>
      </c>
      <c r="I10" s="18"/>
      <c r="J10" s="18"/>
      <c r="K10" s="18"/>
      <c r="L10" s="18"/>
      <c r="M10" s="18">
        <v>14</v>
      </c>
      <c r="N10" s="18"/>
      <c r="O10" s="18"/>
      <c r="P10" s="19">
        <f t="shared" si="2"/>
        <v>14</v>
      </c>
      <c r="Q10" s="44">
        <v>2013.95</v>
      </c>
      <c r="R10" s="44">
        <f t="shared" si="0"/>
        <v>28195.3</v>
      </c>
      <c r="S10" s="70"/>
    </row>
    <row r="11" spans="1:19" ht="186" x14ac:dyDescent="0.35">
      <c r="A11" s="58"/>
      <c r="B11" s="15">
        <v>8</v>
      </c>
      <c r="C11" s="80"/>
      <c r="D11" s="16" t="s">
        <v>39</v>
      </c>
      <c r="E11" s="14" t="s">
        <v>6</v>
      </c>
      <c r="F11" s="17" t="s">
        <v>7</v>
      </c>
      <c r="G11" s="14">
        <v>500510004</v>
      </c>
      <c r="H11" s="14" t="s">
        <v>18</v>
      </c>
      <c r="I11" s="18"/>
      <c r="J11" s="18"/>
      <c r="K11" s="18"/>
      <c r="L11" s="18"/>
      <c r="M11" s="18">
        <v>12</v>
      </c>
      <c r="N11" s="18"/>
      <c r="O11" s="18"/>
      <c r="P11" s="19">
        <f t="shared" si="2"/>
        <v>12</v>
      </c>
      <c r="Q11" s="44">
        <v>2004.8</v>
      </c>
      <c r="R11" s="44">
        <f t="shared" si="0"/>
        <v>24057.599999999999</v>
      </c>
      <c r="S11" s="71"/>
    </row>
    <row r="12" spans="1:19" ht="31.5" customHeight="1" x14ac:dyDescent="0.35">
      <c r="A12" s="63">
        <v>3</v>
      </c>
      <c r="B12" s="7">
        <v>9</v>
      </c>
      <c r="C12" s="81" t="s">
        <v>51</v>
      </c>
      <c r="D12" s="6" t="s">
        <v>26</v>
      </c>
      <c r="E12" s="3" t="s">
        <v>20</v>
      </c>
      <c r="F12" s="4" t="s">
        <v>7</v>
      </c>
      <c r="G12" s="3">
        <v>500510002</v>
      </c>
      <c r="H12" s="3" t="s">
        <v>18</v>
      </c>
      <c r="I12" s="8">
        <v>1</v>
      </c>
      <c r="J12" s="8">
        <v>1</v>
      </c>
      <c r="K12" s="8"/>
      <c r="L12" s="8">
        <v>3</v>
      </c>
      <c r="M12" s="8">
        <v>6</v>
      </c>
      <c r="N12" s="8"/>
      <c r="O12" s="8"/>
      <c r="P12" s="10">
        <f t="shared" si="1"/>
        <v>11</v>
      </c>
      <c r="Q12" s="45">
        <v>605</v>
      </c>
      <c r="R12" s="45">
        <f t="shared" si="0"/>
        <v>6655</v>
      </c>
      <c r="S12" s="66">
        <f>SUM(R12:R13)</f>
        <v>23926</v>
      </c>
    </row>
    <row r="13" spans="1:19" ht="37.5" customHeight="1" x14ac:dyDescent="0.35">
      <c r="A13" s="63"/>
      <c r="B13" s="7">
        <v>10</v>
      </c>
      <c r="C13" s="82"/>
      <c r="D13" s="6" t="s">
        <v>23</v>
      </c>
      <c r="E13" s="3" t="s">
        <v>8</v>
      </c>
      <c r="F13" s="4" t="s">
        <v>7</v>
      </c>
      <c r="G13" s="3">
        <v>500510004</v>
      </c>
      <c r="H13" s="3" t="s">
        <v>18</v>
      </c>
      <c r="I13" s="8">
        <v>1000</v>
      </c>
      <c r="J13" s="8">
        <v>200</v>
      </c>
      <c r="K13" s="8"/>
      <c r="L13" s="8">
        <v>500</v>
      </c>
      <c r="M13" s="8">
        <v>4000</v>
      </c>
      <c r="N13" s="8"/>
      <c r="O13" s="8"/>
      <c r="P13" s="10">
        <f t="shared" si="1"/>
        <v>5700</v>
      </c>
      <c r="Q13" s="45">
        <v>3.03</v>
      </c>
      <c r="R13" s="45">
        <f t="shared" si="0"/>
        <v>17271</v>
      </c>
      <c r="S13" s="68"/>
    </row>
    <row r="14" spans="1:19" ht="170.5" x14ac:dyDescent="0.35">
      <c r="A14" s="46">
        <v>4</v>
      </c>
      <c r="B14" s="15">
        <v>11</v>
      </c>
      <c r="C14" s="37" t="s">
        <v>52</v>
      </c>
      <c r="D14" s="16" t="s">
        <v>27</v>
      </c>
      <c r="E14" s="14" t="s">
        <v>19</v>
      </c>
      <c r="F14" s="17" t="s">
        <v>7</v>
      </c>
      <c r="G14" s="14">
        <v>500510006</v>
      </c>
      <c r="H14" s="14" t="s">
        <v>18</v>
      </c>
      <c r="I14" s="18">
        <v>1500</v>
      </c>
      <c r="J14" s="18">
        <v>50</v>
      </c>
      <c r="K14" s="18"/>
      <c r="L14" s="18">
        <v>15</v>
      </c>
      <c r="M14" s="18"/>
      <c r="N14" s="18"/>
      <c r="O14" s="18"/>
      <c r="P14" s="19">
        <f t="shared" si="1"/>
        <v>1565</v>
      </c>
      <c r="Q14" s="44">
        <v>107.72</v>
      </c>
      <c r="R14" s="44">
        <f t="shared" si="0"/>
        <v>168581.8</v>
      </c>
      <c r="S14" s="29">
        <f>R14</f>
        <v>168581.8</v>
      </c>
    </row>
    <row r="15" spans="1:19" ht="46.5" x14ac:dyDescent="0.35">
      <c r="A15" s="63">
        <v>5</v>
      </c>
      <c r="B15" s="7">
        <v>12</v>
      </c>
      <c r="C15" s="81" t="s">
        <v>53</v>
      </c>
      <c r="D15" s="6" t="s">
        <v>28</v>
      </c>
      <c r="E15" s="3" t="s">
        <v>20</v>
      </c>
      <c r="F15" s="4" t="s">
        <v>7</v>
      </c>
      <c r="G15" s="3">
        <v>500510002</v>
      </c>
      <c r="H15" s="3" t="s">
        <v>18</v>
      </c>
      <c r="I15" s="8"/>
      <c r="J15" s="8"/>
      <c r="K15" s="8"/>
      <c r="L15" s="8"/>
      <c r="M15" s="8"/>
      <c r="N15" s="8">
        <v>2</v>
      </c>
      <c r="O15" s="8"/>
      <c r="P15" s="10">
        <f t="shared" si="1"/>
        <v>2</v>
      </c>
      <c r="Q15" s="45">
        <v>750</v>
      </c>
      <c r="R15" s="45">
        <f t="shared" si="0"/>
        <v>1500</v>
      </c>
      <c r="S15" s="66">
        <f>SUM(R15:R16)</f>
        <v>2696</v>
      </c>
    </row>
    <row r="16" spans="1:19" ht="46.5" x14ac:dyDescent="0.35">
      <c r="A16" s="63"/>
      <c r="B16" s="7">
        <v>13</v>
      </c>
      <c r="C16" s="82"/>
      <c r="D16" s="38" t="s">
        <v>29</v>
      </c>
      <c r="E16" s="3" t="s">
        <v>21</v>
      </c>
      <c r="F16" s="4" t="s">
        <v>7</v>
      </c>
      <c r="G16" s="3">
        <v>500510003</v>
      </c>
      <c r="H16" s="3" t="s">
        <v>18</v>
      </c>
      <c r="I16" s="8"/>
      <c r="J16" s="8"/>
      <c r="K16" s="8"/>
      <c r="L16" s="8"/>
      <c r="M16" s="8"/>
      <c r="N16" s="8">
        <v>400</v>
      </c>
      <c r="O16" s="8"/>
      <c r="P16" s="10">
        <f t="shared" si="1"/>
        <v>400</v>
      </c>
      <c r="Q16" s="45">
        <v>2.99</v>
      </c>
      <c r="R16" s="45">
        <f t="shared" si="0"/>
        <v>1196</v>
      </c>
      <c r="S16" s="68"/>
    </row>
    <row r="17" spans="1:19" ht="46.5" x14ac:dyDescent="0.35">
      <c r="A17" s="58">
        <v>6</v>
      </c>
      <c r="B17" s="15">
        <v>14</v>
      </c>
      <c r="C17" s="79" t="s">
        <v>53</v>
      </c>
      <c r="D17" s="16" t="s">
        <v>30</v>
      </c>
      <c r="E17" s="14" t="s">
        <v>20</v>
      </c>
      <c r="F17" s="17" t="s">
        <v>7</v>
      </c>
      <c r="G17" s="14">
        <v>500510002</v>
      </c>
      <c r="H17" s="14" t="s">
        <v>18</v>
      </c>
      <c r="I17" s="18"/>
      <c r="J17" s="18"/>
      <c r="K17" s="18"/>
      <c r="L17" s="18"/>
      <c r="M17" s="18">
        <v>12</v>
      </c>
      <c r="N17" s="18"/>
      <c r="O17" s="18"/>
      <c r="P17" s="19">
        <f t="shared" si="1"/>
        <v>12</v>
      </c>
      <c r="Q17" s="44">
        <v>458.33</v>
      </c>
      <c r="R17" s="44">
        <f t="shared" si="0"/>
        <v>5499.96</v>
      </c>
      <c r="S17" s="69">
        <f>SUM(R17:R18)</f>
        <v>6499.96</v>
      </c>
    </row>
    <row r="18" spans="1:19" ht="31" x14ac:dyDescent="0.35">
      <c r="A18" s="58"/>
      <c r="B18" s="15">
        <v>15</v>
      </c>
      <c r="C18" s="80"/>
      <c r="D18" s="31" t="s">
        <v>31</v>
      </c>
      <c r="E18" s="14" t="s">
        <v>21</v>
      </c>
      <c r="F18" s="17" t="s">
        <v>7</v>
      </c>
      <c r="G18" s="14">
        <v>500510003</v>
      </c>
      <c r="H18" s="14" t="s">
        <v>18</v>
      </c>
      <c r="I18" s="18"/>
      <c r="J18" s="18"/>
      <c r="K18" s="18"/>
      <c r="L18" s="18"/>
      <c r="M18" s="18">
        <v>1000</v>
      </c>
      <c r="N18" s="18"/>
      <c r="O18" s="18"/>
      <c r="P18" s="19">
        <f t="shared" si="1"/>
        <v>1000</v>
      </c>
      <c r="Q18" s="44">
        <v>1</v>
      </c>
      <c r="R18" s="44">
        <f t="shared" si="0"/>
        <v>1000</v>
      </c>
      <c r="S18" s="71"/>
    </row>
    <row r="19" spans="1:19" ht="77.5" x14ac:dyDescent="0.35">
      <c r="A19" s="63">
        <v>7</v>
      </c>
      <c r="B19" s="7">
        <v>16</v>
      </c>
      <c r="C19" s="81" t="s">
        <v>51</v>
      </c>
      <c r="D19" s="6" t="s">
        <v>32</v>
      </c>
      <c r="E19" s="3" t="s">
        <v>20</v>
      </c>
      <c r="F19" s="4" t="s">
        <v>7</v>
      </c>
      <c r="G19" s="3">
        <v>500510002</v>
      </c>
      <c r="H19" s="3" t="s">
        <v>18</v>
      </c>
      <c r="I19" s="8"/>
      <c r="J19" s="8"/>
      <c r="K19" s="8"/>
      <c r="L19" s="8">
        <v>2</v>
      </c>
      <c r="M19" s="8"/>
      <c r="N19" s="8"/>
      <c r="O19" s="8"/>
      <c r="P19" s="10">
        <f t="shared" si="1"/>
        <v>2</v>
      </c>
      <c r="Q19" s="45">
        <v>213.24</v>
      </c>
      <c r="R19" s="45">
        <f t="shared" si="0"/>
        <v>426.48</v>
      </c>
      <c r="S19" s="66">
        <f>SUM(R19:R20)</f>
        <v>1098.48</v>
      </c>
    </row>
    <row r="20" spans="1:19" ht="31" x14ac:dyDescent="0.35">
      <c r="A20" s="63"/>
      <c r="B20" s="7">
        <v>17</v>
      </c>
      <c r="C20" s="82"/>
      <c r="D20" s="38" t="s">
        <v>33</v>
      </c>
      <c r="E20" s="3" t="s">
        <v>22</v>
      </c>
      <c r="F20" s="4" t="s">
        <v>7</v>
      </c>
      <c r="G20" s="3">
        <v>500510004</v>
      </c>
      <c r="H20" s="3" t="s">
        <v>18</v>
      </c>
      <c r="I20" s="8"/>
      <c r="J20" s="8"/>
      <c r="K20" s="8"/>
      <c r="L20" s="8">
        <v>800</v>
      </c>
      <c r="M20" s="8"/>
      <c r="N20" s="8"/>
      <c r="O20" s="8"/>
      <c r="P20" s="10">
        <f t="shared" si="1"/>
        <v>800</v>
      </c>
      <c r="Q20" s="45">
        <v>0.84</v>
      </c>
      <c r="R20" s="45">
        <f t="shared" si="0"/>
        <v>672</v>
      </c>
      <c r="S20" s="68"/>
    </row>
    <row r="21" spans="1:19" ht="77.5" x14ac:dyDescent="0.35">
      <c r="A21" s="58">
        <v>8</v>
      </c>
      <c r="B21" s="15">
        <v>18</v>
      </c>
      <c r="C21" s="79" t="s">
        <v>51</v>
      </c>
      <c r="D21" s="16" t="s">
        <v>42</v>
      </c>
      <c r="E21" s="14" t="s">
        <v>20</v>
      </c>
      <c r="F21" s="17" t="s">
        <v>7</v>
      </c>
      <c r="G21" s="14">
        <v>500510004</v>
      </c>
      <c r="H21" s="14" t="s">
        <v>18</v>
      </c>
      <c r="I21" s="18"/>
      <c r="J21" s="18"/>
      <c r="K21" s="18"/>
      <c r="L21" s="18"/>
      <c r="M21" s="18">
        <v>12</v>
      </c>
      <c r="N21" s="18"/>
      <c r="O21" s="18"/>
      <c r="P21" s="19">
        <f t="shared" si="1"/>
        <v>12</v>
      </c>
      <c r="Q21" s="44">
        <v>151.12</v>
      </c>
      <c r="R21" s="44">
        <f t="shared" si="0"/>
        <v>1813.44</v>
      </c>
      <c r="S21" s="69">
        <f>SUM(R21:R22)</f>
        <v>4173.4400000000005</v>
      </c>
    </row>
    <row r="22" spans="1:19" ht="31" x14ac:dyDescent="0.35">
      <c r="A22" s="58"/>
      <c r="B22" s="15">
        <v>19</v>
      </c>
      <c r="C22" s="80"/>
      <c r="D22" s="31" t="s">
        <v>43</v>
      </c>
      <c r="E22" s="14" t="s">
        <v>22</v>
      </c>
      <c r="F22" s="17" t="s">
        <v>7</v>
      </c>
      <c r="G22" s="14">
        <v>500510004</v>
      </c>
      <c r="H22" s="14" t="s">
        <v>18</v>
      </c>
      <c r="I22" s="18"/>
      <c r="J22" s="18"/>
      <c r="K22" s="18"/>
      <c r="L22" s="18"/>
      <c r="M22" s="18">
        <v>4000</v>
      </c>
      <c r="N22" s="18"/>
      <c r="O22" s="18"/>
      <c r="P22" s="19">
        <f t="shared" si="1"/>
        <v>4000</v>
      </c>
      <c r="Q22" s="44">
        <v>0.59</v>
      </c>
      <c r="R22" s="44">
        <f t="shared" si="0"/>
        <v>2360</v>
      </c>
      <c r="S22" s="71"/>
    </row>
    <row r="23" spans="1:19" ht="170.5" x14ac:dyDescent="0.35">
      <c r="A23" s="47">
        <v>9</v>
      </c>
      <c r="B23" s="7">
        <v>20</v>
      </c>
      <c r="C23" s="39" t="s">
        <v>51</v>
      </c>
      <c r="D23" s="38" t="s">
        <v>40</v>
      </c>
      <c r="E23" s="3" t="s">
        <v>20</v>
      </c>
      <c r="F23" s="4" t="s">
        <v>7</v>
      </c>
      <c r="G23" s="3">
        <v>500510002</v>
      </c>
      <c r="H23" s="3" t="s">
        <v>18</v>
      </c>
      <c r="I23" s="40"/>
      <c r="J23" s="40"/>
      <c r="K23" s="40"/>
      <c r="L23" s="40">
        <v>2</v>
      </c>
      <c r="M23" s="40"/>
      <c r="N23" s="40"/>
      <c r="O23" s="40"/>
      <c r="P23" s="41">
        <f t="shared" si="1"/>
        <v>2</v>
      </c>
      <c r="Q23" s="42">
        <v>195</v>
      </c>
      <c r="R23" s="42">
        <f t="shared" si="0"/>
        <v>390</v>
      </c>
      <c r="S23" s="43">
        <f>R23</f>
        <v>390</v>
      </c>
    </row>
    <row r="24" spans="1:19" ht="16" thickBot="1" x14ac:dyDescent="0.4">
      <c r="B24" s="1"/>
      <c r="C24" s="55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9"/>
      <c r="R24" s="11" t="s">
        <v>1</v>
      </c>
      <c r="S24" s="12">
        <f>SUM(S4:S23)</f>
        <v>377575.67999999999</v>
      </c>
    </row>
    <row r="25" spans="1:19" ht="130" thickBot="1" x14ac:dyDescent="0.5">
      <c r="B25" s="1"/>
      <c r="C25" s="55"/>
      <c r="D25" s="5" t="s">
        <v>12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9" ht="15.5" x14ac:dyDescent="0.35">
      <c r="B26" s="1"/>
      <c r="C26" s="55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</sheetData>
  <mergeCells count="41">
    <mergeCell ref="A19:A20"/>
    <mergeCell ref="C19:C20"/>
    <mergeCell ref="S19:S20"/>
    <mergeCell ref="A21:A22"/>
    <mergeCell ref="C21:C22"/>
    <mergeCell ref="S21:S22"/>
    <mergeCell ref="A15:A16"/>
    <mergeCell ref="C15:C16"/>
    <mergeCell ref="S15:S16"/>
    <mergeCell ref="A17:A18"/>
    <mergeCell ref="C17:C18"/>
    <mergeCell ref="S17:S18"/>
    <mergeCell ref="A8:A11"/>
    <mergeCell ref="C8:C11"/>
    <mergeCell ref="S8:S11"/>
    <mergeCell ref="A12:A13"/>
    <mergeCell ref="C12:C13"/>
    <mergeCell ref="S12:S13"/>
    <mergeCell ref="A4:A7"/>
    <mergeCell ref="C4:C7"/>
    <mergeCell ref="S4:S7"/>
    <mergeCell ref="J2:J3"/>
    <mergeCell ref="K2:K3"/>
    <mergeCell ref="L2:L3"/>
    <mergeCell ref="M2:M3"/>
    <mergeCell ref="N2:N3"/>
    <mergeCell ref="O2:O3"/>
    <mergeCell ref="A1:S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P2:P3"/>
    <mergeCell ref="Q2:Q3"/>
    <mergeCell ref="R2:R3"/>
    <mergeCell ref="S2:S3"/>
  </mergeCells>
  <pageMargins left="0.51181102362204722" right="0.51181102362204722" top="0.98425196850393704" bottom="0.78740157480314965" header="0.31496062992125984" footer="0.31496062992125984"/>
  <pageSetup paperSize="9" scale="40" fitToHeight="0" orientation="landscape" r:id="rId1"/>
  <headerFooter>
    <oddHeader xml:space="preserve">&amp;C&amp;"-,Negrito"&amp;16
</oddHeader>
    <oddFooter>&amp;Rv2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Anexo II</vt:lpstr>
      <vt:lpstr>Planilha Ajustada</vt:lpstr>
      <vt:lpstr>Anexo da ATA</vt:lpstr>
      <vt:lpstr>'Anexo da ATA'!Area_de_impressao</vt:lpstr>
      <vt:lpstr>'Anexo II'!Area_de_impressao</vt:lpstr>
      <vt:lpstr>'Planilha Ajustada'!Area_de_impressao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LETÍCIA-SEGECON/FPOLIS</cp:lastModifiedBy>
  <cp:lastPrinted>2025-12-03T17:47:13Z</cp:lastPrinted>
  <dcterms:created xsi:type="dcterms:W3CDTF">2017-11-06T16:56:11Z</dcterms:created>
  <dcterms:modified xsi:type="dcterms:W3CDTF">2025-12-08T22:09:57Z</dcterms:modified>
</cp:coreProperties>
</file>